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 activeTab="1"/>
  </bookViews>
  <sheets>
    <sheet name="01.01-30.06" sheetId="1" r:id="rId1"/>
    <sheet name="01.07-31.12" sheetId="2" r:id="rId2"/>
    <sheet name="кап. ремонт" sheetId="3" r:id="rId3"/>
  </sheets>
  <calcPr calcId="125725"/>
</workbook>
</file>

<file path=xl/calcChain.xml><?xml version="1.0" encoding="utf-8"?>
<calcChain xmlns="http://schemas.openxmlformats.org/spreadsheetml/2006/main">
  <c r="E22" i="2"/>
  <c r="B13" i="3"/>
  <c r="B19" i="2"/>
  <c r="B18"/>
  <c r="E13"/>
  <c r="E14" s="1"/>
  <c r="C10"/>
  <c r="E9"/>
  <c r="D9"/>
  <c r="B9"/>
  <c r="B14" s="1"/>
  <c r="E8"/>
  <c r="E10" s="1"/>
  <c r="E23" s="1"/>
  <c r="B8"/>
  <c r="B14" i="1"/>
  <c r="E11"/>
  <c r="E15" s="1"/>
  <c r="E16" s="1"/>
  <c r="C11"/>
  <c r="D10"/>
  <c r="B10"/>
  <c r="E9"/>
  <c r="B9"/>
  <c r="B11" s="1"/>
  <c r="B15" i="2" l="1"/>
  <c r="B13" s="1"/>
  <c r="B17" i="1"/>
  <c r="B12" i="2" s="1"/>
  <c r="B10"/>
</calcChain>
</file>

<file path=xl/sharedStrings.xml><?xml version="1.0" encoding="utf-8"?>
<sst xmlns="http://schemas.openxmlformats.org/spreadsheetml/2006/main" count="95" uniqueCount="50">
  <si>
    <t>ООО «ПАРТНЕР-СВ»</t>
  </si>
  <si>
    <t>адрес сайта компании:</t>
  </si>
  <si>
    <t>www.partnersv-pr.ru</t>
  </si>
  <si>
    <t>по счетчикам тепловой энергии</t>
  </si>
  <si>
    <t>Отчет о финансово-хозяйственной деятельности МКД за 1-е полугодие 2022г.</t>
  </si>
  <si>
    <t>адрес: ул. Гоголя, д. 43</t>
  </si>
  <si>
    <r>
      <t>Общая площадь дома, м</t>
    </r>
    <r>
      <rPr>
        <vertAlign val="superscript"/>
        <sz val="11"/>
        <color theme="1"/>
        <rFont val="Times New Roman"/>
      </rPr>
      <t>2</t>
    </r>
  </si>
  <si>
    <t>Утвержденный тариф на содержание и текущий ремонт с 01.07.2021г. по 30.06.2022г.</t>
  </si>
  <si>
    <r>
      <t>26.13 руб./м</t>
    </r>
    <r>
      <rPr>
        <b/>
        <vertAlign val="superscript"/>
        <sz val="11"/>
        <color theme="1"/>
        <rFont val="Times New Roman"/>
      </rPr>
      <t>2</t>
    </r>
  </si>
  <si>
    <t>Доходы</t>
  </si>
  <si>
    <t>Расходы</t>
  </si>
  <si>
    <t>Статья</t>
  </si>
  <si>
    <t xml:space="preserve">НАЧИСЛЕНО,  руб. </t>
  </si>
  <si>
    <t>ОПЛАЧЕНО, руб.</t>
  </si>
  <si>
    <t>ВЫПОЛНЕНО, руб.</t>
  </si>
  <si>
    <t xml:space="preserve">Содержание общего имущества </t>
  </si>
  <si>
    <t>Текущий ремонт</t>
  </si>
  <si>
    <t>Итого статья "Содержание"</t>
  </si>
  <si>
    <t>СПРАВОЧНО:</t>
  </si>
  <si>
    <t>Расшифровка статьи расходов "Содержание общего имущества"</t>
  </si>
  <si>
    <t xml:space="preserve">Переходящий остаток задолженности по дому на 01.01.2022г.                                          В т.ч.                                                                                        </t>
  </si>
  <si>
    <t xml:space="preserve">Наименование выполненных работ </t>
  </si>
  <si>
    <t>Сумма, руб.</t>
  </si>
  <si>
    <t>По текущему ремонту выполненному  во 2-м полугодии 2021 года.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</si>
  <si>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</si>
  <si>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По собираемости</t>
  </si>
  <si>
    <t>Итого "Содержание общего имущества"</t>
  </si>
  <si>
    <t xml:space="preserve">Переходящий остаток на 01.07.2022г.                                                                                                                               </t>
  </si>
  <si>
    <t>Расшифровка статьи расходов "Текущий ремонт"</t>
  </si>
  <si>
    <t>Остаток денежных средств по капитальному ремонту на спец. счете дома на 01.01.2022г.</t>
  </si>
  <si>
    <t>Итого статья "Текущий ремонт"</t>
  </si>
  <si>
    <t>Отчет о финансово-хозяйственной деятельности МКД за 2-е полугодие 2022г.</t>
  </si>
  <si>
    <t>Утвержденный тариф на содержание и текущий ремонт с 01.07.2022г. по 30.06.2023г.</t>
  </si>
  <si>
    <r>
      <t>26.86 руб./м</t>
    </r>
    <r>
      <rPr>
        <b/>
        <vertAlign val="superscript"/>
        <sz val="11"/>
        <color theme="1"/>
        <rFont val="Times New Roman"/>
      </rPr>
      <t>2</t>
    </r>
  </si>
  <si>
    <t xml:space="preserve">Переходящий остаток задолженности по дому на 01.07.2022г.                                          </t>
  </si>
  <si>
    <t xml:space="preserve">Переходящий остаток на 01.01.2023г.                                                                                                                               </t>
  </si>
  <si>
    <t>По текущему ремонту выполненному  во 2-м полугодии 2021 года с учетом корректировки</t>
  </si>
  <si>
    <t>Аренда подвала за период с 01.07.2022г по 30.06.2023г.</t>
  </si>
  <si>
    <t>Затраты на выполнение капитального ремонта в МКД</t>
  </si>
  <si>
    <t>Герметизация межпанельных швов (70 п.м.) кв. №20,24</t>
  </si>
  <si>
    <t>Остаток денежных средств по капитальному ремонту на спец. счете дома на 01.01.2023г.</t>
  </si>
  <si>
    <t>Ремонт железобетонных плит 10 кв.м.</t>
  </si>
  <si>
    <t>Замана ОПУ ХВС</t>
  </si>
  <si>
    <t>Всего</t>
  </si>
  <si>
    <t>Отчет за 2022г. по затратам на капитальный ремонт</t>
  </si>
  <si>
    <t>Утвержденный тариф на капитальный ремонт с 01.01.2022г. по 31.12.2022г.</t>
  </si>
  <si>
    <r>
      <t>8.98 руб./м</t>
    </r>
    <r>
      <rPr>
        <b/>
        <vertAlign val="superscript"/>
        <sz val="11"/>
        <color theme="1"/>
        <rFont val="Times New Roman"/>
      </rPr>
      <t>2</t>
    </r>
  </si>
  <si>
    <t>Расшифровка статьи расходов "Капитальный ремонт"</t>
  </si>
  <si>
    <t>Итого статья "Капитальный ремонт"</t>
  </si>
  <si>
    <t>Косметический ремонт 2-го подъезда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</si>
</sst>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0&quot;р.&quot;"/>
  </numFmts>
  <fonts count="15">
    <font>
      <sz val="11"/>
      <color theme="1"/>
      <name val="Calibri"/>
    </font>
    <font>
      <sz val="12"/>
      <color theme="1"/>
      <name val="Times New Roman"/>
    </font>
    <font>
      <u/>
      <sz val="12"/>
      <color theme="10"/>
      <name val="Times New Roman"/>
    </font>
    <font>
      <b/>
      <sz val="12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b/>
      <sz val="12"/>
      <color rgb="FFFF0000"/>
      <name val="Times New Roman"/>
    </font>
    <font>
      <b/>
      <i/>
      <u/>
      <sz val="12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i/>
      <sz val="11"/>
      <color theme="1"/>
      <name val="Times New Roman"/>
    </font>
    <font>
      <u/>
      <sz val="12"/>
      <color theme="1"/>
      <name val="Times New Roman"/>
    </font>
    <font>
      <vertAlign val="superscript"/>
      <sz val="11"/>
      <color theme="1"/>
      <name val="Times New Roman"/>
    </font>
    <font>
      <b/>
      <vertAlign val="superscript"/>
      <sz val="11"/>
      <color theme="1"/>
      <name val="Times New Roman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92D05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/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/>
    <xf numFmtId="0" fontId="3" fillId="0" borderId="2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wrapText="1"/>
    </xf>
    <xf numFmtId="0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/>
    <xf numFmtId="0" fontId="3" fillId="0" borderId="0" xfId="0" applyNumberFormat="1" applyFont="1"/>
    <xf numFmtId="0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3" fillId="0" borderId="1" xfId="0" applyNumberFormat="1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3" fontId="1" fillId="0" borderId="0" xfId="0" applyNumberFormat="1" applyFont="1"/>
    <xf numFmtId="0" fontId="1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K13" sqref="K13"/>
    </sheetView>
  </sheetViews>
  <sheetFormatPr defaultColWidth="8.88671875" defaultRowHeight="15.6"/>
  <cols>
    <col min="1" max="1" width="32" style="1" customWidth="1"/>
    <col min="2" max="2" width="16.77734375" style="1" customWidth="1"/>
    <col min="3" max="3" width="13.6640625" style="1" customWidth="1"/>
    <col min="4" max="4" width="39.88671875" style="1" customWidth="1"/>
    <col min="5" max="5" width="15.88671875" style="2" customWidth="1"/>
    <col min="6" max="6" width="11.21875" style="2" customWidth="1"/>
    <col min="7" max="7" width="10.44140625" style="2" bestFit="1" customWidth="1"/>
    <col min="8" max="8" width="8.88671875" style="2" bestFit="1" customWidth="1"/>
    <col min="9" max="9" width="11" style="2" customWidth="1"/>
    <col min="10" max="10" width="9.88671875" style="2" bestFit="1" customWidth="1"/>
    <col min="11" max="11" width="8.88671875" style="2" bestFit="1" customWidth="1"/>
    <col min="12" max="16384" width="8.88671875" style="2"/>
  </cols>
  <sheetData>
    <row r="1" spans="1:10">
      <c r="A1" s="3" t="s">
        <v>0</v>
      </c>
      <c r="B1" s="3" t="s">
        <v>1</v>
      </c>
      <c r="C1" s="4"/>
      <c r="D1" s="5" t="s">
        <v>2</v>
      </c>
      <c r="E1" s="4"/>
    </row>
    <row r="2" spans="1:10">
      <c r="A2" s="6"/>
      <c r="B2" s="7" t="s">
        <v>3</v>
      </c>
      <c r="C2" s="4"/>
      <c r="D2" s="8"/>
      <c r="E2" s="9"/>
    </row>
    <row r="3" spans="1:10" ht="27.6" customHeight="1">
      <c r="A3" s="57" t="s">
        <v>4</v>
      </c>
      <c r="B3" s="58"/>
      <c r="C3" s="58"/>
      <c r="D3" s="59"/>
      <c r="E3" s="9"/>
    </row>
    <row r="4" spans="1:10" ht="19.2" customHeight="1">
      <c r="A4" s="60" t="s">
        <v>5</v>
      </c>
      <c r="B4" s="61"/>
      <c r="C4" s="61"/>
      <c r="D4" s="62"/>
      <c r="E4" s="9"/>
    </row>
    <row r="5" spans="1:10">
      <c r="A5" s="63"/>
      <c r="B5" s="61"/>
      <c r="C5" s="61"/>
      <c r="D5" s="61"/>
      <c r="E5" s="64"/>
    </row>
    <row r="6" spans="1:10" ht="60" customHeight="1">
      <c r="A6" s="73" t="s">
        <v>6</v>
      </c>
      <c r="B6" s="74"/>
      <c r="C6" s="11">
        <v>2398.38</v>
      </c>
      <c r="D6" s="12" t="s">
        <v>7</v>
      </c>
      <c r="E6" s="13" t="s">
        <v>8</v>
      </c>
    </row>
    <row r="7" spans="1:10">
      <c r="A7" s="65" t="s">
        <v>9</v>
      </c>
      <c r="B7" s="66"/>
      <c r="C7" s="67"/>
      <c r="D7" s="68" t="s">
        <v>10</v>
      </c>
      <c r="E7" s="69"/>
    </row>
    <row r="8" spans="1:10" ht="38.4" customHeight="1">
      <c r="A8" s="14" t="s">
        <v>11</v>
      </c>
      <c r="B8" s="15" t="s">
        <v>12</v>
      </c>
      <c r="C8" s="15" t="s">
        <v>13</v>
      </c>
      <c r="D8" s="15" t="s">
        <v>11</v>
      </c>
      <c r="E8" s="15" t="s">
        <v>14</v>
      </c>
    </row>
    <row r="9" spans="1:10" s="16" customFormat="1" ht="27.6" customHeight="1">
      <c r="A9" s="17" t="s">
        <v>15</v>
      </c>
      <c r="B9" s="18">
        <f>C6*6*22.08</f>
        <v>317737.3824</v>
      </c>
      <c r="C9" s="18">
        <v>370148.62</v>
      </c>
      <c r="D9" s="17" t="s">
        <v>15</v>
      </c>
      <c r="E9" s="18">
        <f>B9*6%+B9</f>
        <v>336801.625344</v>
      </c>
    </row>
    <row r="10" spans="1:10" s="19" customFormat="1" ht="23.4" customHeight="1">
      <c r="A10" s="17" t="s">
        <v>16</v>
      </c>
      <c r="B10" s="18">
        <f>C6*4.05*6</f>
        <v>58280.634000000005</v>
      </c>
      <c r="C10" s="18">
        <v>0</v>
      </c>
      <c r="D10" s="17" t="str">
        <f>A10</f>
        <v>Текущий ремонт</v>
      </c>
      <c r="E10" s="18">
        <v>0</v>
      </c>
    </row>
    <row r="11" spans="1:10" s="19" customFormat="1" ht="27.6" customHeight="1">
      <c r="A11" s="20" t="s">
        <v>17</v>
      </c>
      <c r="B11" s="21">
        <f>SUM(B9:B10)</f>
        <v>376018.01640000002</v>
      </c>
      <c r="C11" s="21">
        <f>SUM(C9:C10)</f>
        <v>370148.62</v>
      </c>
      <c r="D11" s="20" t="s">
        <v>17</v>
      </c>
      <c r="E11" s="21">
        <f>SUM(E9:E10)</f>
        <v>336801.625344</v>
      </c>
    </row>
    <row r="12" spans="1:10" s="19" customFormat="1" ht="20.399999999999999" customHeight="1">
      <c r="A12" s="10"/>
      <c r="B12" s="22"/>
      <c r="C12" s="22"/>
      <c r="D12" s="23"/>
      <c r="E12" s="24"/>
      <c r="F12" s="25"/>
      <c r="G12" s="25"/>
    </row>
    <row r="13" spans="1:10" s="26" customFormat="1" ht="37.950000000000003" customHeight="1">
      <c r="A13" s="70" t="s">
        <v>18</v>
      </c>
      <c r="B13" s="71"/>
      <c r="C13" s="72"/>
      <c r="D13" s="51" t="s">
        <v>19</v>
      </c>
      <c r="E13" s="52"/>
      <c r="G13" s="27"/>
    </row>
    <row r="14" spans="1:10" s="26" customFormat="1" ht="64.8">
      <c r="A14" s="28" t="s">
        <v>20</v>
      </c>
      <c r="B14" s="29">
        <f>B15+B16</f>
        <v>82886.919999999984</v>
      </c>
      <c r="C14" s="27"/>
      <c r="D14" s="15" t="s">
        <v>21</v>
      </c>
      <c r="E14" s="30" t="s">
        <v>22</v>
      </c>
    </row>
    <row r="15" spans="1:10" ht="82.8">
      <c r="A15" s="31" t="s">
        <v>23</v>
      </c>
      <c r="B15" s="32">
        <v>-38885.120000000003</v>
      </c>
      <c r="C15" s="27"/>
      <c r="D15" s="33" t="s">
        <v>24</v>
      </c>
      <c r="E15" s="30">
        <f>E11</f>
        <v>336801.625344</v>
      </c>
      <c r="F15" s="34"/>
    </row>
    <row r="16" spans="1:10" ht="31.2">
      <c r="A16" s="31" t="s">
        <v>25</v>
      </c>
      <c r="B16" s="32">
        <v>121772.04</v>
      </c>
      <c r="C16" s="35"/>
      <c r="D16" s="20" t="s">
        <v>26</v>
      </c>
      <c r="E16" s="36">
        <f>E15</f>
        <v>336801.625344</v>
      </c>
      <c r="J16" s="37"/>
    </row>
    <row r="17" spans="1:6" ht="32.4">
      <c r="A17" s="38" t="s">
        <v>27</v>
      </c>
      <c r="B17" s="29">
        <f>B14+B11-C11</f>
        <v>88756.316400000011</v>
      </c>
      <c r="C17" s="27"/>
      <c r="D17" s="51" t="s">
        <v>28</v>
      </c>
      <c r="E17" s="52"/>
    </row>
    <row r="18" spans="1:6" ht="16.2">
      <c r="A18" s="39"/>
      <c r="B18" s="35"/>
      <c r="C18" s="27"/>
      <c r="D18" s="28" t="s">
        <v>21</v>
      </c>
      <c r="E18" s="29" t="s">
        <v>22</v>
      </c>
    </row>
    <row r="19" spans="1:6" ht="16.2">
      <c r="A19" s="40" t="s">
        <v>18</v>
      </c>
      <c r="B19" s="41"/>
      <c r="C19" s="42"/>
      <c r="D19" s="28"/>
      <c r="E19" s="29"/>
    </row>
    <row r="20" spans="1:6" ht="64.8">
      <c r="A20" s="43" t="s">
        <v>29</v>
      </c>
      <c r="B20" s="44">
        <v>882252.31</v>
      </c>
      <c r="C20" s="27"/>
      <c r="D20" s="20" t="s">
        <v>30</v>
      </c>
      <c r="E20" s="36">
        <v>0</v>
      </c>
    </row>
    <row r="21" spans="1:6">
      <c r="A21" s="26"/>
      <c r="B21" s="26"/>
      <c r="C21" s="27"/>
      <c r="D21" s="2"/>
    </row>
    <row r="22" spans="1:6">
      <c r="A22" s="26"/>
      <c r="B22" s="26"/>
      <c r="C22" s="27"/>
      <c r="D22" s="2"/>
    </row>
    <row r="23" spans="1:6">
      <c r="A23" s="26"/>
      <c r="B23" s="26"/>
      <c r="C23" s="27"/>
      <c r="D23" s="45"/>
      <c r="F23" s="37"/>
    </row>
    <row r="24" spans="1:6">
      <c r="A24" s="26"/>
      <c r="B24" s="26"/>
      <c r="C24" s="26"/>
      <c r="D24" s="45"/>
      <c r="E24" s="46"/>
    </row>
    <row r="25" spans="1:6">
      <c r="A25" s="26"/>
      <c r="B25" s="26"/>
      <c r="C25" s="26"/>
    </row>
    <row r="26" spans="1:6">
      <c r="A26" s="26"/>
      <c r="B26" s="26"/>
      <c r="C26" s="26"/>
    </row>
    <row r="27" spans="1:6">
      <c r="A27" s="26"/>
      <c r="B27" s="26"/>
      <c r="C27" s="26"/>
    </row>
    <row r="28" spans="1:6">
      <c r="A28" s="55"/>
      <c r="B28" s="55"/>
      <c r="C28" s="26"/>
    </row>
    <row r="29" spans="1:6" ht="20.399999999999999" customHeight="1">
      <c r="A29" s="54"/>
      <c r="B29" s="54"/>
      <c r="C29" s="26"/>
    </row>
    <row r="30" spans="1:6" ht="23.4" customHeight="1">
      <c r="A30" s="53"/>
      <c r="B30" s="53"/>
      <c r="C30" s="26"/>
    </row>
    <row r="31" spans="1:6" ht="33" customHeight="1">
      <c r="A31" s="53"/>
      <c r="B31" s="53"/>
      <c r="C31" s="26"/>
    </row>
    <row r="32" spans="1:6">
      <c r="A32" s="56"/>
      <c r="B32" s="56"/>
      <c r="C32" s="26"/>
    </row>
    <row r="33" spans="1:4" ht="21" customHeight="1">
      <c r="A33" s="53"/>
      <c r="B33" s="53"/>
    </row>
    <row r="34" spans="1:4">
      <c r="A34" s="54"/>
      <c r="B34" s="54"/>
    </row>
    <row r="35" spans="1:4" ht="18.75" customHeight="1"/>
    <row r="36" spans="1:4" ht="31.95" customHeight="1"/>
    <row r="38" spans="1:4">
      <c r="C38" s="47"/>
    </row>
    <row r="47" spans="1:4">
      <c r="D47" s="45"/>
    </row>
  </sheetData>
  <mergeCells count="16">
    <mergeCell ref="A3:D3"/>
    <mergeCell ref="A4:D4"/>
    <mergeCell ref="D13:E13"/>
    <mergeCell ref="A5:E5"/>
    <mergeCell ref="A7:C7"/>
    <mergeCell ref="D7:E7"/>
    <mergeCell ref="A13:C13"/>
    <mergeCell ref="A6:B6"/>
    <mergeCell ref="D17:E17"/>
    <mergeCell ref="A33:B33"/>
    <mergeCell ref="A34:B34"/>
    <mergeCell ref="A28:B28"/>
    <mergeCell ref="A29:B29"/>
    <mergeCell ref="A30:B30"/>
    <mergeCell ref="A31:B31"/>
    <mergeCell ref="A32:B32"/>
  </mergeCells>
  <hyperlinks>
    <hyperlink ref="D1" r:id="rId1" display="http://www.partnersv-pr.ru/"/>
  </hyperlinks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topLeftCell="A7" workbookViewId="0">
      <selection activeCell="C14" sqref="C14"/>
    </sheetView>
  </sheetViews>
  <sheetFormatPr defaultColWidth="8.88671875" defaultRowHeight="15.6"/>
  <cols>
    <col min="1" max="1" width="32" style="1" customWidth="1"/>
    <col min="2" max="2" width="16.77734375" style="1" customWidth="1"/>
    <col min="3" max="3" width="13.6640625" style="1" customWidth="1"/>
    <col min="4" max="4" width="39.88671875" style="1" customWidth="1"/>
    <col min="5" max="5" width="15.88671875" style="2" customWidth="1"/>
    <col min="6" max="6" width="11.21875" style="2" customWidth="1"/>
    <col min="7" max="7" width="10.44140625" style="2" bestFit="1" customWidth="1"/>
    <col min="8" max="8" width="8.88671875" style="2" bestFit="1" customWidth="1"/>
    <col min="9" max="9" width="11" style="2" customWidth="1"/>
    <col min="10" max="10" width="9.88671875" style="2" bestFit="1" customWidth="1"/>
    <col min="11" max="11" width="8.88671875" style="2" bestFit="1" customWidth="1"/>
    <col min="12" max="16384" width="8.88671875" style="2"/>
  </cols>
  <sheetData>
    <row r="1" spans="1:10">
      <c r="A1" s="3" t="s">
        <v>0</v>
      </c>
      <c r="B1" s="3" t="s">
        <v>1</v>
      </c>
      <c r="C1" s="4"/>
      <c r="D1" s="5" t="s">
        <v>2</v>
      </c>
      <c r="E1" s="4"/>
    </row>
    <row r="2" spans="1:10">
      <c r="A2" s="6"/>
      <c r="B2" s="7" t="s">
        <v>3</v>
      </c>
      <c r="C2" s="4"/>
      <c r="D2" s="8"/>
      <c r="E2" s="9"/>
    </row>
    <row r="3" spans="1:10" ht="27.6" customHeight="1">
      <c r="A3" s="57" t="s">
        <v>31</v>
      </c>
      <c r="B3" s="58"/>
      <c r="C3" s="58"/>
      <c r="D3" s="59"/>
      <c r="E3" s="9"/>
    </row>
    <row r="4" spans="1:10" ht="19.2" customHeight="1">
      <c r="A4" s="60" t="s">
        <v>5</v>
      </c>
      <c r="B4" s="61"/>
      <c r="C4" s="61"/>
      <c r="D4" s="62"/>
      <c r="E4" s="9"/>
    </row>
    <row r="5" spans="1:10" ht="60" customHeight="1">
      <c r="A5" s="73" t="s">
        <v>6</v>
      </c>
      <c r="B5" s="74"/>
      <c r="C5" s="11">
        <v>2398.38</v>
      </c>
      <c r="D5" s="12" t="s">
        <v>32</v>
      </c>
      <c r="E5" s="13" t="s">
        <v>33</v>
      </c>
    </row>
    <row r="6" spans="1:10">
      <c r="A6" s="65" t="s">
        <v>9</v>
      </c>
      <c r="B6" s="66"/>
      <c r="C6" s="67"/>
      <c r="D6" s="68" t="s">
        <v>10</v>
      </c>
      <c r="E6" s="69"/>
    </row>
    <row r="7" spans="1:10" ht="38.4" customHeight="1">
      <c r="A7" s="14" t="s">
        <v>11</v>
      </c>
      <c r="B7" s="15" t="s">
        <v>12</v>
      </c>
      <c r="C7" s="15" t="s">
        <v>13</v>
      </c>
      <c r="D7" s="15" t="s">
        <v>11</v>
      </c>
      <c r="E7" s="15" t="s">
        <v>14</v>
      </c>
    </row>
    <row r="8" spans="1:10" s="16" customFormat="1" ht="27.6" customHeight="1">
      <c r="A8" s="17" t="s">
        <v>15</v>
      </c>
      <c r="B8" s="18">
        <f>C5*6*22.83</f>
        <v>328530.09239999996</v>
      </c>
      <c r="C8" s="18">
        <v>386282.26</v>
      </c>
      <c r="D8" s="17" t="s">
        <v>15</v>
      </c>
      <c r="E8" s="18">
        <f>B8*5.5%+B8</f>
        <v>346599.24748199998</v>
      </c>
    </row>
    <row r="9" spans="1:10" s="19" customFormat="1" ht="23.4" customHeight="1">
      <c r="A9" s="17" t="s">
        <v>16</v>
      </c>
      <c r="B9" s="18">
        <f>C5*4.03*6</f>
        <v>57992.828399999999</v>
      </c>
      <c r="C9" s="18">
        <v>0</v>
      </c>
      <c r="D9" s="17" t="str">
        <f>A9</f>
        <v>Текущий ремонт</v>
      </c>
      <c r="E9" s="18">
        <f>E22</f>
        <v>138955</v>
      </c>
    </row>
    <row r="10" spans="1:10" s="19" customFormat="1" ht="27.6" customHeight="1">
      <c r="A10" s="20" t="s">
        <v>17</v>
      </c>
      <c r="B10" s="21">
        <f>SUM(B8:B9)</f>
        <v>386522.92079999996</v>
      </c>
      <c r="C10" s="21">
        <f>SUM(C8:C9)</f>
        <v>386282.26</v>
      </c>
      <c r="D10" s="20" t="s">
        <v>17</v>
      </c>
      <c r="E10" s="21">
        <f>SUM(E8:E9)</f>
        <v>485554.24748199998</v>
      </c>
    </row>
    <row r="11" spans="1:10" s="26" customFormat="1" ht="16.2">
      <c r="A11" s="70" t="s">
        <v>18</v>
      </c>
      <c r="B11" s="71"/>
      <c r="C11" s="72"/>
      <c r="D11" s="51" t="s">
        <v>19</v>
      </c>
      <c r="E11" s="52"/>
      <c r="G11" s="27"/>
    </row>
    <row r="12" spans="1:10" s="26" customFormat="1" ht="48.6">
      <c r="A12" s="28" t="s">
        <v>34</v>
      </c>
      <c r="B12" s="29">
        <f>'01.01-30.06'!B17</f>
        <v>88756.316400000011</v>
      </c>
      <c r="C12" s="27"/>
      <c r="D12" s="15" t="s">
        <v>21</v>
      </c>
      <c r="E12" s="30" t="s">
        <v>22</v>
      </c>
    </row>
    <row r="13" spans="1:10" ht="82.8">
      <c r="A13" s="38" t="s">
        <v>35</v>
      </c>
      <c r="B13" s="29">
        <f>B14+B15</f>
        <v>112184.51479999996</v>
      </c>
      <c r="C13" s="27"/>
      <c r="D13" s="33" t="s">
        <v>24</v>
      </c>
      <c r="E13" s="30">
        <f>E8</f>
        <v>346599.24748199998</v>
      </c>
      <c r="F13" s="34"/>
    </row>
    <row r="14" spans="1:10" ht="62.4">
      <c r="A14" s="31" t="s">
        <v>36</v>
      </c>
      <c r="B14" s="32">
        <f>'01.01-30.06'!B15+'01.07-31.12'!E22-('01.07-31.12'!B9+'01.01-30.06'!B10)+506</f>
        <v>-15697.582399999999</v>
      </c>
      <c r="C14" s="35"/>
      <c r="D14" s="20" t="s">
        <v>26</v>
      </c>
      <c r="E14" s="36">
        <f>E13</f>
        <v>346599.24748199998</v>
      </c>
      <c r="H14" s="37"/>
      <c r="J14" s="37"/>
    </row>
    <row r="15" spans="1:10">
      <c r="A15" s="31" t="s">
        <v>25</v>
      </c>
      <c r="B15" s="32">
        <f>'01.01-30.06'!B16+'01.01-30.06'!B11-'01.01-30.06'!C11+'01.07-31.12'!B10-'01.07-31.12'!C10</f>
        <v>127882.09719999996</v>
      </c>
      <c r="C15" s="27"/>
      <c r="D15" s="51" t="s">
        <v>28</v>
      </c>
      <c r="E15" s="52"/>
    </row>
    <row r="16" spans="1:10" ht="16.2">
      <c r="A16" s="2"/>
      <c r="B16" s="46"/>
      <c r="C16" s="27"/>
      <c r="D16" s="28" t="s">
        <v>21</v>
      </c>
      <c r="E16" s="29" t="s">
        <v>22</v>
      </c>
    </row>
    <row r="17" spans="1:5" ht="31.2">
      <c r="A17" s="40" t="s">
        <v>18</v>
      </c>
      <c r="B17" s="41"/>
      <c r="C17" s="27"/>
      <c r="D17" s="48" t="s">
        <v>37</v>
      </c>
      <c r="E17" s="30">
        <v>-162855</v>
      </c>
    </row>
    <row r="18" spans="1:5" ht="48.6">
      <c r="A18" s="28" t="s">
        <v>38</v>
      </c>
      <c r="B18" s="44">
        <f>'кап. ремонт'!B13</f>
        <v>0</v>
      </c>
      <c r="C18" s="27"/>
      <c r="D18" s="17" t="s">
        <v>39</v>
      </c>
      <c r="E18" s="30">
        <v>74550</v>
      </c>
    </row>
    <row r="19" spans="1:5" ht="64.8">
      <c r="A19" s="43" t="s">
        <v>40</v>
      </c>
      <c r="B19" s="44">
        <f>'кап. ремонт'!B16</f>
        <v>1141971.3799999999</v>
      </c>
      <c r="C19" s="27"/>
      <c r="D19" s="17" t="s">
        <v>41</v>
      </c>
      <c r="E19" s="30">
        <v>39000</v>
      </c>
    </row>
    <row r="20" spans="1:5">
      <c r="A20" s="26"/>
      <c r="B20" s="26"/>
      <c r="C20" s="27"/>
      <c r="D20" s="17" t="s">
        <v>42</v>
      </c>
      <c r="E20" s="30">
        <v>8260</v>
      </c>
    </row>
    <row r="21" spans="1:5">
      <c r="A21" s="26"/>
      <c r="B21" s="26"/>
      <c r="C21" s="27"/>
      <c r="D21" s="76" t="s">
        <v>49</v>
      </c>
      <c r="E21" s="75">
        <v>180000</v>
      </c>
    </row>
    <row r="22" spans="1:5">
      <c r="A22" s="26"/>
      <c r="B22" s="26"/>
      <c r="C22" s="26"/>
      <c r="D22" s="20" t="s">
        <v>30</v>
      </c>
      <c r="E22" s="36">
        <f>SUM(E17:E21)</f>
        <v>138955</v>
      </c>
    </row>
    <row r="23" spans="1:5">
      <c r="A23" s="26"/>
      <c r="B23" s="26"/>
      <c r="C23" s="26"/>
      <c r="D23" s="49" t="s">
        <v>43</v>
      </c>
      <c r="E23" s="50">
        <f>E10</f>
        <v>485554.24748199998</v>
      </c>
    </row>
    <row r="24" spans="1:5">
      <c r="A24" s="26"/>
      <c r="B24" s="26"/>
      <c r="C24" s="26"/>
    </row>
    <row r="25" spans="1:5">
      <c r="A25" s="55"/>
      <c r="B25" s="55"/>
      <c r="C25" s="26"/>
    </row>
    <row r="26" spans="1:5">
      <c r="A26" s="54"/>
      <c r="B26" s="54"/>
      <c r="C26" s="26"/>
    </row>
    <row r="27" spans="1:5" ht="20.399999999999999" customHeight="1">
      <c r="A27" s="53"/>
      <c r="B27" s="53"/>
      <c r="C27" s="26"/>
    </row>
    <row r="28" spans="1:5" ht="23.4" customHeight="1">
      <c r="A28" s="53"/>
      <c r="B28" s="53"/>
      <c r="C28" s="26"/>
    </row>
    <row r="29" spans="1:5" ht="33" customHeight="1">
      <c r="A29" s="56"/>
      <c r="B29" s="56"/>
      <c r="C29" s="26"/>
    </row>
    <row r="30" spans="1:5">
      <c r="A30" s="53"/>
      <c r="B30" s="53"/>
    </row>
    <row r="31" spans="1:5" ht="21" customHeight="1">
      <c r="A31" s="54"/>
      <c r="B31" s="54"/>
    </row>
    <row r="33" spans="3:4" ht="18.75" customHeight="1"/>
    <row r="34" spans="3:4" ht="31.95" customHeight="1"/>
    <row r="35" spans="3:4">
      <c r="C35" s="47"/>
    </row>
    <row r="41" spans="3:4">
      <c r="D41" s="45"/>
    </row>
  </sheetData>
  <mergeCells count="15">
    <mergeCell ref="A31:B31"/>
    <mergeCell ref="A29:B29"/>
    <mergeCell ref="A30:B30"/>
    <mergeCell ref="A25:B25"/>
    <mergeCell ref="A26:B26"/>
    <mergeCell ref="A27:B27"/>
    <mergeCell ref="A28:B28"/>
    <mergeCell ref="A11:C11"/>
    <mergeCell ref="D15:E15"/>
    <mergeCell ref="D11:E11"/>
    <mergeCell ref="A3:D3"/>
    <mergeCell ref="A4:D4"/>
    <mergeCell ref="A5:B5"/>
    <mergeCell ref="A6:C6"/>
    <mergeCell ref="D6:E6"/>
  </mergeCells>
  <hyperlinks>
    <hyperlink ref="D1" r:id="rId1" display="http://www.partnersv-pr.ru/"/>
  </hyperlinks>
  <pageMargins left="0" right="0" top="0" bottom="0" header="0.31496062874794001" footer="0.31496062874794001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workbookViewId="0"/>
  </sheetViews>
  <sheetFormatPr defaultColWidth="8.88671875" defaultRowHeight="15.6"/>
  <cols>
    <col min="1" max="1" width="32" style="1" customWidth="1"/>
    <col min="2" max="2" width="16.77734375" style="1" customWidth="1"/>
    <col min="3" max="3" width="16.21875" style="1" customWidth="1"/>
    <col min="4" max="4" width="8.88671875" style="2" bestFit="1" customWidth="1"/>
    <col min="5" max="5" width="11" style="2" customWidth="1"/>
    <col min="6" max="6" width="9.88671875" style="2" bestFit="1" customWidth="1"/>
    <col min="7" max="7" width="8.88671875" style="2" bestFit="1" customWidth="1"/>
    <col min="8" max="16384" width="8.88671875" style="2"/>
  </cols>
  <sheetData>
    <row r="1" spans="1:3">
      <c r="A1" s="3" t="s">
        <v>0</v>
      </c>
      <c r="B1" s="3"/>
      <c r="C1" s="4"/>
    </row>
    <row r="2" spans="1:3">
      <c r="A2" s="6"/>
      <c r="B2" s="7"/>
      <c r="C2" s="4"/>
    </row>
    <row r="3" spans="1:3" ht="75.599999999999994" customHeight="1">
      <c r="A3" s="51" t="s">
        <v>44</v>
      </c>
      <c r="B3" s="58"/>
      <c r="C3" s="52"/>
    </row>
    <row r="4" spans="1:3" ht="19.2" customHeight="1">
      <c r="A4" s="63" t="s">
        <v>5</v>
      </c>
      <c r="B4" s="61"/>
      <c r="C4" s="64"/>
    </row>
    <row r="5" spans="1:3" ht="60" customHeight="1">
      <c r="A5" s="12" t="s">
        <v>45</v>
      </c>
      <c r="B5" s="13" t="s">
        <v>46</v>
      </c>
      <c r="C5" s="2"/>
    </row>
    <row r="6" spans="1:3">
      <c r="A6" s="68" t="s">
        <v>10</v>
      </c>
      <c r="B6" s="69"/>
      <c r="C6" s="2"/>
    </row>
    <row r="7" spans="1:3" ht="38.4" customHeight="1">
      <c r="A7" s="15" t="s">
        <v>11</v>
      </c>
      <c r="B7" s="15" t="s">
        <v>14</v>
      </c>
      <c r="C7" s="2"/>
    </row>
    <row r="8" spans="1:3" s="16" customFormat="1" ht="67.8" customHeight="1">
      <c r="A8" s="51" t="s">
        <v>47</v>
      </c>
      <c r="B8" s="52"/>
    </row>
    <row r="9" spans="1:3" s="19" customFormat="1" ht="33.6" customHeight="1">
      <c r="A9" s="28" t="s">
        <v>21</v>
      </c>
      <c r="B9" s="29" t="s">
        <v>22</v>
      </c>
    </row>
    <row r="10" spans="1:3" s="26" customFormat="1">
      <c r="A10" s="48"/>
      <c r="B10" s="30"/>
    </row>
    <row r="11" spans="1:3" s="26" customFormat="1">
      <c r="A11" s="17"/>
      <c r="B11" s="30"/>
    </row>
    <row r="12" spans="1:3">
      <c r="A12" s="17"/>
      <c r="B12" s="30"/>
      <c r="C12" s="34"/>
    </row>
    <row r="13" spans="1:3" ht="31.2">
      <c r="A13" s="20" t="s">
        <v>48</v>
      </c>
      <c r="B13" s="36">
        <f>SUM(B10:B12)</f>
        <v>0</v>
      </c>
      <c r="C13" s="37"/>
    </row>
    <row r="14" spans="1:3">
      <c r="A14" s="2"/>
      <c r="B14" s="2"/>
      <c r="C14" s="2"/>
    </row>
    <row r="15" spans="1:3" ht="16.2">
      <c r="A15" s="40" t="s">
        <v>18</v>
      </c>
      <c r="B15" s="41"/>
      <c r="C15" s="2"/>
    </row>
    <row r="16" spans="1:3" ht="64.8">
      <c r="A16" s="43" t="s">
        <v>40</v>
      </c>
      <c r="B16" s="44">
        <v>1141971.3799999999</v>
      </c>
      <c r="C16" s="26"/>
    </row>
    <row r="17" spans="1:3">
      <c r="A17" s="53"/>
      <c r="B17" s="53"/>
      <c r="C17" s="26"/>
    </row>
    <row r="18" spans="1:3">
      <c r="A18" s="53"/>
      <c r="B18" s="53"/>
      <c r="C18" s="26"/>
    </row>
    <row r="19" spans="1:3">
      <c r="A19" s="56"/>
      <c r="B19" s="56"/>
    </row>
    <row r="20" spans="1:3">
      <c r="A20" s="53"/>
      <c r="B20" s="53"/>
    </row>
    <row r="21" spans="1:3">
      <c r="A21" s="54"/>
      <c r="B21" s="54"/>
    </row>
    <row r="24" spans="1:3">
      <c r="C24" s="47"/>
    </row>
  </sheetData>
  <mergeCells count="9">
    <mergeCell ref="A19:B19"/>
    <mergeCell ref="A20:B20"/>
    <mergeCell ref="A21:B21"/>
    <mergeCell ref="A3:C3"/>
    <mergeCell ref="A4:C4"/>
    <mergeCell ref="A6:B6"/>
    <mergeCell ref="A8:B8"/>
    <mergeCell ref="A17:B17"/>
    <mergeCell ref="A18:B18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 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2023-05-10T10:40:00Z</cp:lastPrinted>
  <dcterms:modified xsi:type="dcterms:W3CDTF">2023-05-10T10:42:05Z</dcterms:modified>
</cp:coreProperties>
</file>