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948" windowWidth="14808" windowHeight="7176" activeTab="1"/>
  </bookViews>
  <sheets>
    <sheet name="01.01-30.06" sheetId="21" r:id="rId1"/>
    <sheet name="01.07-31.12" sheetId="22" r:id="rId2"/>
    <sheet name="кап.ремонт" sheetId="23" r:id="rId3"/>
  </sheets>
  <externalReferences>
    <externalReference r:id="rId4"/>
  </externalReferences>
  <calcPr calcId="125725" refMode="R1C1"/>
</workbook>
</file>

<file path=xl/calcChain.xml><?xml version="1.0" encoding="utf-8"?>
<calcChain xmlns="http://schemas.openxmlformats.org/spreadsheetml/2006/main">
  <c r="E20" i="22"/>
  <c r="B10" i="21"/>
  <c r="B9"/>
  <c r="E9" s="1"/>
  <c r="B9" i="22"/>
  <c r="B8"/>
  <c r="E8" s="1"/>
  <c r="B13" i="23" l="1"/>
  <c r="B14" i="21"/>
  <c r="B17" i="22"/>
  <c r="B11" i="21" l="1"/>
  <c r="C10" i="22" l="1"/>
  <c r="D9"/>
  <c r="D10" i="21"/>
  <c r="E9" i="22" l="1"/>
  <c r="E10" s="1"/>
  <c r="B14"/>
  <c r="B10"/>
  <c r="E13" l="1"/>
  <c r="E14" s="1"/>
  <c r="E21"/>
  <c r="C11" i="21" l="1"/>
  <c r="B15" i="22" s="1"/>
  <c r="B12" l="1"/>
  <c r="B13"/>
  <c r="E11" i="21"/>
  <c r="E15" s="1"/>
  <c r="E16" s="1"/>
</calcChain>
</file>

<file path=xl/sharedStrings.xml><?xml version="1.0" encoding="utf-8"?>
<sst xmlns="http://schemas.openxmlformats.org/spreadsheetml/2006/main" count="93" uniqueCount="51">
  <si>
    <t>www.partnersv-pr.ru</t>
  </si>
  <si>
    <t>адрес сайта компании:</t>
  </si>
  <si>
    <t>Статья</t>
  </si>
  <si>
    <t xml:space="preserve">Содержание общего имущества </t>
  </si>
  <si>
    <t>Текущий ремонт</t>
  </si>
  <si>
    <t>по счетчикам тепловой энергии</t>
  </si>
  <si>
    <t>Всего</t>
  </si>
  <si>
    <t>Расшифровка статьи расходов "Содержание общего имущества"</t>
  </si>
  <si>
    <t>Расшифровка статьи расходов "Текущий ремонт"</t>
  </si>
  <si>
    <t>Доходы</t>
  </si>
  <si>
    <t>Расходы</t>
  </si>
  <si>
    <t>ВЫПОЛНЕНО, руб.</t>
  </si>
  <si>
    <t>ОПЛАЧЕНО, руб.</t>
  </si>
  <si>
    <t>Сумма, руб.</t>
  </si>
  <si>
    <t xml:space="preserve">Наименование выполненных работ </t>
  </si>
  <si>
    <t>ООО «ПАРТНЁР-СВ»</t>
  </si>
  <si>
    <t>Итого "Содержание общего имущества"</t>
  </si>
  <si>
    <t>Итого статья "Содержание"</t>
  </si>
  <si>
    <t>Итого статья "Текущий ремонт"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</si>
  <si>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</si>
  <si>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СПРАВОЧНО:</t>
  </si>
  <si>
    <t xml:space="preserve">НАЧИСЛЕНО,  руб. </t>
  </si>
  <si>
    <t>По собираемости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</si>
  <si>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</si>
  <si>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t>адрес: ул. Гоголя, 3</t>
  </si>
  <si>
    <t>Затраты на выполнение капитального ремонтав МКД</t>
  </si>
  <si>
    <t>Расшифровка статьи расходов "Капитальный ремонт"</t>
  </si>
  <si>
    <t>Итого статья "Капитальный ремонт"</t>
  </si>
  <si>
    <t>адрес: ул. Гоголя, д. 3</t>
  </si>
  <si>
    <t>Остаток денежных средств по капитальному ремонту на спец. счете дома на 01.01.2022г.</t>
  </si>
  <si>
    <t>Утвержденный тариф на содержание и текущий ремонт с 01.07.2021 г. по 30.06.2022г.</t>
  </si>
  <si>
    <r>
      <t>26.00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</si>
  <si>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По текущему ремонту выполненному  во 2-м полугодии 2021 года.</t>
  </si>
  <si>
    <t>ООО «ПАРТНЕР-СВ»</t>
  </si>
  <si>
    <t>Отчет о финансово-хозяйственной деятельности МКД за 2-е полугодие 2022г.</t>
  </si>
  <si>
    <r>
      <t>28.64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</si>
  <si>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Утвержденный тариф на содержание и текущий ремонт с 01.07.2022 г. по 30.06.2023г.</t>
  </si>
  <si>
    <t xml:space="preserve">Переходящий остаток задолженности по дому на 01.07.2022г.                                          </t>
  </si>
  <si>
    <t xml:space="preserve">Переходящий остаток на 01.01.2023г.                                                                                                                               </t>
  </si>
  <si>
    <t>По текущему ремонту выполненному  во 2-м полугодии 2022 года.</t>
  </si>
  <si>
    <t>Остаток денежных средств по капитальному ремонту на спец. счете дома на 01.01.23г.</t>
  </si>
  <si>
    <t>Отчет о финансово-хозяйственной деятельности МКД за 1-е полугодие 2022г.</t>
  </si>
  <si>
    <t xml:space="preserve">Переходящий остаток задолженности по дому на 01.01.2022г. В т.ч.                                                                                        </t>
  </si>
  <si>
    <t xml:space="preserve">Переходящий остаток на 01.07.2022г.                                                                                                                               </t>
  </si>
  <si>
    <r>
      <t>8.98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</si>
  <si>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Утвержденный тариф на капитальный ремонт с 01.01.2022г. по 31.12.2022г.</t>
  </si>
  <si>
    <t>Отчет за 2022г. по затратам на капитальный ремонт</t>
  </si>
  <si>
    <t>Остаток денежных средств по капитальному ремонту на спец. счете дома на 01.01.2023г.</t>
  </si>
  <si>
    <t>Замена лежака ГВС</t>
  </si>
  <si>
    <t>Замена транзитной теплотрассы</t>
  </si>
  <si>
    <t>Замена ОПУ ХВС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</si>
</sst>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00000"/>
  </numFmts>
  <fonts count="1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8" fillId="0" borderId="1" xfId="1" applyFont="1" applyBorder="1" applyAlignment="1">
      <alignment horizontal="center" vertical="center"/>
    </xf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4" xfId="0" applyFont="1" applyBorder="1"/>
    <xf numFmtId="0" fontId="8" fillId="0" borderId="6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5" fontId="2" fillId="0" borderId="6" xfId="0" applyNumberFormat="1" applyFont="1" applyBorder="1" applyAlignment="1">
      <alignment horizontal="center" vertical="center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cuments/&#1054;&#1054;&#1054;%20&#1055;&#1072;&#1088;&#1090;&#1085;&#1077;&#1088;-&#1057;&#1042;/&#1054;&#1090;&#1095;&#1077;&#1090;&#1099;/&#1054;&#1090;&#1095;&#1077;&#1090;&#1099;%20&#1077;&#1078;&#1077;&#1075;&#1086;&#1076;&#1085;&#1099;&#1077;%20&#1087;&#1086;%20&#1076;&#1086;&#1084;&#1072;&#1084;/&#1054;&#1090;&#1095;&#1077;&#1090;&#1099;%20&#1087;&#1086;%20&#1076;&#1086;&#1084;&#1072;&#1084;%202019/&#1043;&#1086;&#1075;&#1086;&#1083;&#1103;%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01.19-30.06.19"/>
      <sheetName val="01.07.19-31.12.19"/>
      <sheetName val="кап.ремонт"/>
    </sheetNames>
    <sheetDataSet>
      <sheetData sheetId="0"/>
      <sheetData sheetId="1"/>
      <sheetData sheetId="2">
        <row r="14">
          <cell r="B1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zoomScale="80" zoomScaleNormal="80" zoomScalePageLayoutView="85" workbookViewId="0">
      <selection activeCell="B21" sqref="B21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33</v>
      </c>
      <c r="B1" s="26" t="s">
        <v>1</v>
      </c>
      <c r="C1" s="27"/>
      <c r="D1" s="28" t="s">
        <v>0</v>
      </c>
      <c r="E1" s="27"/>
    </row>
    <row r="2" spans="1:10">
      <c r="A2" s="34"/>
      <c r="B2" s="33" t="s">
        <v>5</v>
      </c>
      <c r="C2" s="27"/>
      <c r="D2" s="32"/>
      <c r="E2" s="31"/>
    </row>
    <row r="3" spans="1:10" ht="27.6" customHeight="1">
      <c r="A3" s="66" t="s">
        <v>41</v>
      </c>
      <c r="B3" s="66"/>
      <c r="C3" s="66"/>
      <c r="D3" s="67"/>
      <c r="E3" s="31"/>
    </row>
    <row r="4" spans="1:10" ht="19.2" customHeight="1">
      <c r="A4" s="68" t="s">
        <v>24</v>
      </c>
      <c r="B4" s="68"/>
      <c r="C4" s="68"/>
      <c r="D4" s="69"/>
      <c r="E4" s="31"/>
    </row>
    <row r="5" spans="1:10">
      <c r="A5" s="69"/>
      <c r="B5" s="70"/>
      <c r="C5" s="70"/>
      <c r="D5" s="70"/>
      <c r="E5" s="71"/>
    </row>
    <row r="6" spans="1:10" ht="60" customHeight="1">
      <c r="A6" s="77" t="s">
        <v>23</v>
      </c>
      <c r="B6" s="78"/>
      <c r="C6" s="59">
        <v>2463.6999999999998</v>
      </c>
      <c r="D6" s="25" t="s">
        <v>30</v>
      </c>
      <c r="E6" s="47" t="s">
        <v>31</v>
      </c>
    </row>
    <row r="7" spans="1:10">
      <c r="A7" s="72" t="s">
        <v>9</v>
      </c>
      <c r="B7" s="72"/>
      <c r="C7" s="72"/>
      <c r="D7" s="73" t="s">
        <v>10</v>
      </c>
      <c r="E7" s="73"/>
    </row>
    <row r="8" spans="1:10" ht="38.4" customHeight="1">
      <c r="A8" s="9" t="s">
        <v>2</v>
      </c>
      <c r="B8" s="7" t="s">
        <v>21</v>
      </c>
      <c r="C8" s="7" t="s">
        <v>12</v>
      </c>
      <c r="D8" s="7" t="s">
        <v>2</v>
      </c>
      <c r="E8" s="7" t="s">
        <v>11</v>
      </c>
      <c r="I8" s="38"/>
    </row>
    <row r="9" spans="1:10" s="10" customFormat="1" ht="27.6" customHeight="1">
      <c r="A9" s="14" t="s">
        <v>3</v>
      </c>
      <c r="B9" s="15">
        <f>C6*6*22.08</f>
        <v>326390.97599999997</v>
      </c>
      <c r="C9" s="15">
        <v>369762</v>
      </c>
      <c r="D9" s="14" t="s">
        <v>3</v>
      </c>
      <c r="E9" s="15">
        <f>B9*6%+B9</f>
        <v>345974.43455999997</v>
      </c>
    </row>
    <row r="10" spans="1:10" s="11" customFormat="1" ht="23.4" customHeight="1">
      <c r="A10" s="14" t="s">
        <v>4</v>
      </c>
      <c r="B10" s="15">
        <f>C6*3.92*6</f>
        <v>57946.224000000002</v>
      </c>
      <c r="C10" s="15">
        <v>0</v>
      </c>
      <c r="D10" s="14" t="str">
        <f t="shared" ref="D10" si="0">A10</f>
        <v>Текущий ремонт</v>
      </c>
      <c r="E10" s="15">
        <v>0</v>
      </c>
    </row>
    <row r="11" spans="1:10" s="11" customFormat="1" ht="27.6" customHeight="1">
      <c r="A11" s="16" t="s">
        <v>17</v>
      </c>
      <c r="B11" s="17">
        <f>SUM(B9:B10)</f>
        <v>384337.19999999995</v>
      </c>
      <c r="C11" s="17">
        <f>SUM(C9:C10)</f>
        <v>369762</v>
      </c>
      <c r="D11" s="16" t="s">
        <v>17</v>
      </c>
      <c r="E11" s="17">
        <f>SUM(E9:E10)</f>
        <v>345974.43455999997</v>
      </c>
    </row>
    <row r="12" spans="1:10" s="12" customFormat="1" ht="20.399999999999999" customHeight="1">
      <c r="A12" s="42"/>
      <c r="B12" s="46"/>
      <c r="C12" s="46"/>
      <c r="D12" s="41"/>
      <c r="E12" s="43"/>
      <c r="F12" s="18"/>
      <c r="G12" s="18"/>
    </row>
    <row r="13" spans="1:10" s="6" customFormat="1" ht="37.950000000000003" customHeight="1">
      <c r="A13" s="74" t="s">
        <v>20</v>
      </c>
      <c r="B13" s="75"/>
      <c r="C13" s="76"/>
      <c r="D13" s="61" t="s">
        <v>7</v>
      </c>
      <c r="E13" s="61"/>
      <c r="G13" s="35"/>
    </row>
    <row r="14" spans="1:10" s="6" customFormat="1" ht="48.6">
      <c r="A14" s="37" t="s">
        <v>42</v>
      </c>
      <c r="B14" s="36">
        <f>B15+B16</f>
        <v>167168.64000000001</v>
      </c>
      <c r="C14" s="30"/>
      <c r="D14" s="7" t="s">
        <v>14</v>
      </c>
      <c r="E14" s="19" t="s">
        <v>13</v>
      </c>
    </row>
    <row r="15" spans="1:10" ht="82.8">
      <c r="A15" s="13" t="s">
        <v>32</v>
      </c>
      <c r="B15" s="54">
        <v>-15419.87</v>
      </c>
      <c r="C15" s="29"/>
      <c r="D15" s="24" t="s">
        <v>19</v>
      </c>
      <c r="E15" s="19">
        <f>E11</f>
        <v>345974.43455999997</v>
      </c>
      <c r="F15" s="21"/>
    </row>
    <row r="16" spans="1:10" ht="31.2">
      <c r="A16" s="13" t="s">
        <v>22</v>
      </c>
      <c r="B16" s="54">
        <v>182588.51</v>
      </c>
      <c r="C16" s="29"/>
      <c r="D16" s="16" t="s">
        <v>16</v>
      </c>
      <c r="E16" s="20">
        <f>E15</f>
        <v>345974.43455999997</v>
      </c>
      <c r="J16" s="38"/>
    </row>
    <row r="17" spans="1:6" ht="32.4">
      <c r="A17" s="45" t="s">
        <v>43</v>
      </c>
      <c r="B17" s="36">
        <v>593616.80000000005</v>
      </c>
      <c r="C17" s="30"/>
      <c r="D17" s="61" t="s">
        <v>8</v>
      </c>
      <c r="E17" s="61"/>
    </row>
    <row r="18" spans="1:6" ht="16.2">
      <c r="A18" s="8"/>
      <c r="B18" s="8"/>
      <c r="C18" s="30"/>
      <c r="D18" s="37" t="s">
        <v>14</v>
      </c>
      <c r="E18" s="36" t="s">
        <v>13</v>
      </c>
    </row>
    <row r="19" spans="1:6" ht="16.2">
      <c r="A19" s="57" t="s">
        <v>20</v>
      </c>
      <c r="B19" s="58"/>
      <c r="C19" s="44"/>
      <c r="D19" s="37"/>
      <c r="E19" s="36"/>
    </row>
    <row r="20" spans="1:6" ht="43.2">
      <c r="A20" s="60" t="s">
        <v>29</v>
      </c>
      <c r="B20" s="20">
        <v>593616.80000000005</v>
      </c>
      <c r="C20" s="30"/>
      <c r="D20" s="16" t="s">
        <v>18</v>
      </c>
      <c r="E20" s="22">
        <v>0</v>
      </c>
    </row>
    <row r="21" spans="1:6">
      <c r="A21" s="8"/>
      <c r="B21" s="8"/>
      <c r="C21" s="30"/>
      <c r="D21" s="1"/>
    </row>
    <row r="22" spans="1:6">
      <c r="A22" s="8"/>
      <c r="B22" s="8"/>
      <c r="C22" s="30"/>
      <c r="D22" s="1"/>
    </row>
    <row r="23" spans="1:6">
      <c r="A23" s="8"/>
      <c r="B23" s="8"/>
      <c r="C23" s="30"/>
      <c r="D23" s="3"/>
      <c r="F23" s="38"/>
    </row>
    <row r="24" spans="1:6">
      <c r="A24" s="64"/>
      <c r="B24" s="64"/>
      <c r="C24" s="8"/>
      <c r="D24" s="3"/>
      <c r="E24" s="4"/>
    </row>
    <row r="25" spans="1:6">
      <c r="A25" s="63"/>
      <c r="B25" s="63"/>
      <c r="C25" s="8"/>
    </row>
    <row r="26" spans="1:6">
      <c r="A26" s="62"/>
      <c r="B26" s="62"/>
      <c r="C26" s="8"/>
    </row>
    <row r="27" spans="1:6">
      <c r="A27" s="62"/>
      <c r="B27" s="62"/>
      <c r="C27" s="8"/>
    </row>
    <row r="28" spans="1:6" s="23" customFormat="1">
      <c r="A28" s="65"/>
      <c r="B28" s="65"/>
      <c r="C28" s="8"/>
      <c r="D28" s="2"/>
      <c r="E28" s="1"/>
      <c r="F28" s="1"/>
    </row>
    <row r="29" spans="1:6" ht="20.399999999999999" customHeight="1">
      <c r="A29" s="62"/>
      <c r="B29" s="62"/>
      <c r="C29" s="8"/>
    </row>
    <row r="30" spans="1:6" ht="23.4" customHeight="1">
      <c r="A30" s="63"/>
      <c r="B30" s="63"/>
      <c r="C30" s="8"/>
    </row>
    <row r="31" spans="1:6" ht="33" customHeight="1">
      <c r="C31" s="8"/>
      <c r="F31" s="23"/>
    </row>
    <row r="32" spans="1:6">
      <c r="C32" s="8"/>
    </row>
    <row r="33" spans="3:4" ht="21" customHeight="1"/>
    <row r="35" spans="3:4" ht="18.75" customHeight="1"/>
    <row r="36" spans="3:4" ht="31.95" customHeight="1"/>
    <row r="38" spans="3:4">
      <c r="C38" s="5"/>
    </row>
    <row r="47" spans="3:4">
      <c r="D47" s="3"/>
    </row>
  </sheetData>
  <mergeCells count="16">
    <mergeCell ref="A3:D3"/>
    <mergeCell ref="A4:D4"/>
    <mergeCell ref="D13:E13"/>
    <mergeCell ref="A5:E5"/>
    <mergeCell ref="A7:C7"/>
    <mergeCell ref="D7:E7"/>
    <mergeCell ref="A13:C13"/>
    <mergeCell ref="A6:B6"/>
    <mergeCell ref="D17:E17"/>
    <mergeCell ref="A29:B29"/>
    <mergeCell ref="A30:B30"/>
    <mergeCell ref="A24:B24"/>
    <mergeCell ref="A25:B25"/>
    <mergeCell ref="A26:B26"/>
    <mergeCell ref="A27:B27"/>
    <mergeCell ref="A28:B28"/>
  </mergeCells>
  <hyperlinks>
    <hyperlink ref="D1" r:id="rId1"/>
  </hyperlinks>
  <printOptions gridLines="1"/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9"/>
  <sheetViews>
    <sheetView tabSelected="1" workbookViewId="0">
      <selection activeCell="I31" sqref="I31:I33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9.88671875" style="1" bestFit="1" customWidth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33</v>
      </c>
      <c r="B1" s="26" t="s">
        <v>1</v>
      </c>
      <c r="C1" s="27"/>
      <c r="D1" s="28" t="s">
        <v>0</v>
      </c>
      <c r="E1" s="27"/>
    </row>
    <row r="2" spans="1:10">
      <c r="A2" s="34"/>
      <c r="B2" s="33" t="s">
        <v>5</v>
      </c>
      <c r="C2" s="27"/>
      <c r="D2" s="32"/>
      <c r="E2" s="31"/>
    </row>
    <row r="3" spans="1:10" ht="27.6" customHeight="1">
      <c r="A3" s="66" t="s">
        <v>34</v>
      </c>
      <c r="B3" s="66"/>
      <c r="C3" s="66"/>
      <c r="D3" s="67"/>
      <c r="E3" s="31"/>
    </row>
    <row r="4" spans="1:10" ht="19.2" customHeight="1">
      <c r="A4" s="68" t="s">
        <v>24</v>
      </c>
      <c r="B4" s="68"/>
      <c r="C4" s="68"/>
      <c r="D4" s="69"/>
      <c r="E4" s="31"/>
    </row>
    <row r="5" spans="1:10" ht="60" customHeight="1">
      <c r="A5" s="77" t="s">
        <v>23</v>
      </c>
      <c r="B5" s="78"/>
      <c r="C5" s="48">
        <v>2463.6999999999998</v>
      </c>
      <c r="D5" s="25" t="s">
        <v>36</v>
      </c>
      <c r="E5" s="47" t="s">
        <v>35</v>
      </c>
    </row>
    <row r="6" spans="1:10">
      <c r="A6" s="72" t="s">
        <v>9</v>
      </c>
      <c r="B6" s="72"/>
      <c r="C6" s="72"/>
      <c r="D6" s="73" t="s">
        <v>10</v>
      </c>
      <c r="E6" s="73"/>
    </row>
    <row r="7" spans="1:10" ht="38.4" customHeight="1">
      <c r="A7" s="9" t="s">
        <v>2</v>
      </c>
      <c r="B7" s="7" t="s">
        <v>21</v>
      </c>
      <c r="C7" s="7" t="s">
        <v>12</v>
      </c>
      <c r="D7" s="7" t="s">
        <v>2</v>
      </c>
      <c r="E7" s="7" t="s">
        <v>11</v>
      </c>
    </row>
    <row r="8" spans="1:10" s="10" customFormat="1" ht="27.6" customHeight="1">
      <c r="A8" s="14" t="s">
        <v>3</v>
      </c>
      <c r="B8" s="15">
        <f>C5*6*22.83</f>
        <v>337477.62599999993</v>
      </c>
      <c r="C8" s="15">
        <v>412563.34</v>
      </c>
      <c r="D8" s="14" t="s">
        <v>3</v>
      </c>
      <c r="E8" s="15">
        <f>B8*6%+B8</f>
        <v>357726.28355999995</v>
      </c>
    </row>
    <row r="9" spans="1:10" s="11" customFormat="1" ht="23.4" customHeight="1">
      <c r="A9" s="14" t="s">
        <v>4</v>
      </c>
      <c r="B9" s="15">
        <f>C5*5.81*6</f>
        <v>85884.581999999995</v>
      </c>
      <c r="C9" s="15">
        <v>0</v>
      </c>
      <c r="D9" s="14" t="str">
        <f t="shared" ref="D9" si="0">A9</f>
        <v>Текущий ремонт</v>
      </c>
      <c r="E9" s="15">
        <f>E20</f>
        <v>333468</v>
      </c>
    </row>
    <row r="10" spans="1:10" s="11" customFormat="1" ht="27.6" customHeight="1">
      <c r="A10" s="16" t="s">
        <v>17</v>
      </c>
      <c r="B10" s="17">
        <f>SUM(B8:B9)</f>
        <v>423362.20799999993</v>
      </c>
      <c r="C10" s="17">
        <f>SUM(C8:C9)</f>
        <v>412563.34</v>
      </c>
      <c r="D10" s="16" t="s">
        <v>17</v>
      </c>
      <c r="E10" s="17">
        <f>SUM(E8:E9)</f>
        <v>691194.28355999989</v>
      </c>
    </row>
    <row r="11" spans="1:10" s="6" customFormat="1" ht="16.2">
      <c r="A11" s="74" t="s">
        <v>20</v>
      </c>
      <c r="B11" s="75"/>
      <c r="C11" s="76"/>
      <c r="D11" s="61" t="s">
        <v>7</v>
      </c>
      <c r="E11" s="61"/>
      <c r="G11" s="35"/>
    </row>
    <row r="12" spans="1:10" s="6" customFormat="1" ht="48.6">
      <c r="A12" s="37" t="s">
        <v>37</v>
      </c>
      <c r="B12" s="36">
        <f>'01.01-30.06'!B17</f>
        <v>593616.80000000005</v>
      </c>
      <c r="C12" s="30"/>
      <c r="D12" s="7" t="s">
        <v>14</v>
      </c>
      <c r="E12" s="19" t="s">
        <v>13</v>
      </c>
    </row>
    <row r="13" spans="1:10" ht="82.8">
      <c r="A13" s="45" t="s">
        <v>38</v>
      </c>
      <c r="B13" s="36">
        <f>B14+B15</f>
        <v>382179.90199999983</v>
      </c>
      <c r="C13" s="30"/>
      <c r="D13" s="24" t="s">
        <v>19</v>
      </c>
      <c r="E13" s="19">
        <f>E8</f>
        <v>357726.28355999995</v>
      </c>
      <c r="F13" s="21"/>
    </row>
    <row r="14" spans="1:10" ht="46.8">
      <c r="A14" s="13" t="s">
        <v>39</v>
      </c>
      <c r="B14" s="54">
        <f>(E20+'01.01-30.06'!B15)-('01.01-30.06'!B10+'01.07-31.12'!B9)</f>
        <v>174217.32400000002</v>
      </c>
      <c r="C14" s="29"/>
      <c r="D14" s="16" t="s">
        <v>16</v>
      </c>
      <c r="E14" s="20">
        <f>E13</f>
        <v>357726.28355999995</v>
      </c>
      <c r="H14" s="38"/>
      <c r="J14" s="38"/>
    </row>
    <row r="15" spans="1:10">
      <c r="A15" s="13" t="s">
        <v>22</v>
      </c>
      <c r="B15" s="54">
        <f>'01.01-30.06'!B16+'01.01-30.06'!B11-'01.01-30.06'!C11+'01.07-31.12'!B10-'01.07-31.12'!C10</f>
        <v>207962.5779999998</v>
      </c>
      <c r="C15" s="30"/>
      <c r="D15" s="61" t="s">
        <v>8</v>
      </c>
      <c r="E15" s="61"/>
    </row>
    <row r="16" spans="1:10" ht="16.2">
      <c r="A16" s="49" t="s">
        <v>20</v>
      </c>
      <c r="B16" s="51"/>
      <c r="C16" s="30"/>
      <c r="D16" s="37" t="s">
        <v>14</v>
      </c>
      <c r="E16" s="36" t="s">
        <v>13</v>
      </c>
    </row>
    <row r="17" spans="1:6" ht="32.4">
      <c r="A17" s="52" t="s">
        <v>25</v>
      </c>
      <c r="B17" s="56">
        <f>[1]кап.ремонт!B11</f>
        <v>0</v>
      </c>
      <c r="C17" s="30"/>
      <c r="D17" s="55" t="s">
        <v>48</v>
      </c>
      <c r="E17" s="19">
        <v>201702</v>
      </c>
    </row>
    <row r="18" spans="1:6" ht="42">
      <c r="A18" s="53" t="s">
        <v>40</v>
      </c>
      <c r="B18" s="20">
        <v>849819.74</v>
      </c>
      <c r="C18" s="30"/>
      <c r="D18" s="55" t="s">
        <v>49</v>
      </c>
      <c r="E18" s="19">
        <v>126571</v>
      </c>
    </row>
    <row r="19" spans="1:6">
      <c r="A19" s="8"/>
      <c r="B19" s="8"/>
      <c r="C19" s="30"/>
      <c r="D19" s="55" t="s">
        <v>50</v>
      </c>
      <c r="E19" s="19">
        <v>5195</v>
      </c>
    </row>
    <row r="20" spans="1:6">
      <c r="A20" s="8"/>
      <c r="B20" s="8"/>
      <c r="C20" s="30"/>
      <c r="D20" s="16" t="s">
        <v>18</v>
      </c>
      <c r="E20" s="22">
        <f>SUM(E17:E19)</f>
        <v>333468</v>
      </c>
    </row>
    <row r="21" spans="1:6">
      <c r="A21" s="8"/>
      <c r="B21" s="8"/>
      <c r="C21" s="8"/>
      <c r="D21" s="39" t="s">
        <v>6</v>
      </c>
      <c r="E21" s="40">
        <f>E10</f>
        <v>691194.28355999989</v>
      </c>
    </row>
    <row r="22" spans="1:6" ht="15.6" customHeight="1">
      <c r="A22" s="8"/>
      <c r="B22" s="8"/>
      <c r="C22" s="8"/>
    </row>
    <row r="23" spans="1:6">
      <c r="A23" s="8"/>
      <c r="B23" s="8"/>
      <c r="C23" s="8"/>
      <c r="F23" s="38"/>
    </row>
    <row r="24" spans="1:6">
      <c r="A24" s="64"/>
      <c r="B24" s="64"/>
      <c r="C24" s="8"/>
    </row>
    <row r="25" spans="1:6">
      <c r="A25" s="63"/>
      <c r="B25" s="63"/>
      <c r="C25" s="8"/>
    </row>
    <row r="26" spans="1:6">
      <c r="A26" s="62"/>
      <c r="B26" s="62"/>
      <c r="C26" s="8"/>
    </row>
    <row r="27" spans="1:6">
      <c r="A27" s="62"/>
      <c r="B27" s="62"/>
      <c r="C27" s="8"/>
    </row>
    <row r="28" spans="1:6" s="23" customFormat="1">
      <c r="A28" s="65"/>
      <c r="B28" s="65"/>
      <c r="C28" s="8"/>
      <c r="D28" s="2"/>
      <c r="E28" s="1"/>
      <c r="F28" s="1"/>
    </row>
    <row r="29" spans="1:6" ht="20.399999999999999" customHeight="1">
      <c r="A29" s="62"/>
      <c r="B29" s="62"/>
      <c r="C29" s="8"/>
    </row>
    <row r="30" spans="1:6" ht="23.4" customHeight="1">
      <c r="A30" s="63"/>
      <c r="B30" s="63"/>
    </row>
    <row r="31" spans="1:6" ht="33" customHeight="1">
      <c r="F31" s="23"/>
    </row>
    <row r="33" spans="3:4" ht="21" customHeight="1"/>
    <row r="35" spans="3:4" ht="18.75" customHeight="1">
      <c r="C35" s="5"/>
    </row>
    <row r="36" spans="3:4" ht="31.95" customHeight="1"/>
    <row r="39" spans="3:4">
      <c r="D39" s="3"/>
    </row>
  </sheetData>
  <mergeCells count="15">
    <mergeCell ref="A11:C11"/>
    <mergeCell ref="D15:E15"/>
    <mergeCell ref="A30:B30"/>
    <mergeCell ref="A3:D3"/>
    <mergeCell ref="A4:D4"/>
    <mergeCell ref="A5:B5"/>
    <mergeCell ref="A6:C6"/>
    <mergeCell ref="D6:E6"/>
    <mergeCell ref="A28:B28"/>
    <mergeCell ref="A29:B29"/>
    <mergeCell ref="D11:E11"/>
    <mergeCell ref="A24:B24"/>
    <mergeCell ref="A25:B25"/>
    <mergeCell ref="A26:B26"/>
    <mergeCell ref="A27:B27"/>
  </mergeCells>
  <hyperlinks>
    <hyperlink ref="D1" r:id="rId1"/>
  </hyperlinks>
  <pageMargins left="0" right="0" top="0" bottom="0" header="0.31496062992125984" footer="0.31496062992125984"/>
  <pageSetup paperSize="9"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B13" sqref="B13"/>
    </sheetView>
  </sheetViews>
  <sheetFormatPr defaultRowHeight="14.4"/>
  <cols>
    <col min="1" max="1" width="25.88671875" customWidth="1"/>
    <col min="2" max="2" width="26.33203125" customWidth="1"/>
  </cols>
  <sheetData>
    <row r="1" spans="1:2" ht="15.6">
      <c r="A1" s="26" t="s">
        <v>15</v>
      </c>
      <c r="B1" s="26"/>
    </row>
    <row r="2" spans="1:2" ht="15.6">
      <c r="A2" s="34"/>
      <c r="B2" s="33"/>
    </row>
    <row r="3" spans="1:2" ht="33.6" customHeight="1">
      <c r="A3" s="66" t="s">
        <v>46</v>
      </c>
      <c r="B3" s="66"/>
    </row>
    <row r="4" spans="1:2" ht="15.6">
      <c r="A4" s="68" t="s">
        <v>28</v>
      </c>
      <c r="B4" s="68"/>
    </row>
    <row r="5" spans="1:2" ht="41.4">
      <c r="A5" s="25" t="s">
        <v>45</v>
      </c>
      <c r="B5" s="47" t="s">
        <v>44</v>
      </c>
    </row>
    <row r="6" spans="1:2" ht="15.6">
      <c r="A6" s="73" t="s">
        <v>10</v>
      </c>
      <c r="B6" s="73"/>
    </row>
    <row r="7" spans="1:2" ht="15.6">
      <c r="A7" s="7" t="s">
        <v>2</v>
      </c>
      <c r="B7" s="7" t="s">
        <v>11</v>
      </c>
    </row>
    <row r="8" spans="1:2" ht="31.8" customHeight="1">
      <c r="A8" s="61" t="s">
        <v>26</v>
      </c>
      <c r="B8" s="61"/>
    </row>
    <row r="9" spans="1:2" ht="32.4">
      <c r="A9" s="37" t="s">
        <v>14</v>
      </c>
      <c r="B9" s="36" t="s">
        <v>13</v>
      </c>
    </row>
    <row r="10" spans="1:2" ht="15.6">
      <c r="A10" s="55"/>
      <c r="B10" s="19"/>
    </row>
    <row r="11" spans="1:2" ht="15.6">
      <c r="A11" s="55"/>
      <c r="B11" s="19"/>
    </row>
    <row r="12" spans="1:2" ht="15.6">
      <c r="A12" s="55"/>
      <c r="B12" s="19"/>
    </row>
    <row r="13" spans="1:2" ht="46.8">
      <c r="A13" s="16" t="s">
        <v>27</v>
      </c>
      <c r="B13" s="22">
        <f>SUM(B10:B12)</f>
        <v>0</v>
      </c>
    </row>
    <row r="14" spans="1:2" ht="15.6">
      <c r="A14" s="1"/>
      <c r="B14" s="1"/>
    </row>
    <row r="15" spans="1:2" ht="16.2">
      <c r="A15" s="49" t="s">
        <v>20</v>
      </c>
      <c r="B15" s="50"/>
    </row>
    <row r="16" spans="1:2" ht="81">
      <c r="A16" s="52" t="s">
        <v>47</v>
      </c>
      <c r="B16" s="56">
        <v>849819.74</v>
      </c>
    </row>
    <row r="17" spans="1:2" ht="15.6">
      <c r="A17" s="62"/>
      <c r="B17" s="62"/>
    </row>
    <row r="18" spans="1:2" ht="15.6">
      <c r="A18" s="62"/>
      <c r="B18" s="62"/>
    </row>
  </sheetData>
  <mergeCells count="6">
    <mergeCell ref="A18:B18"/>
    <mergeCell ref="A3:B3"/>
    <mergeCell ref="A4:B4"/>
    <mergeCell ref="A6:B6"/>
    <mergeCell ref="A8:B8"/>
    <mergeCell ref="A17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01.01-30.06</vt:lpstr>
      <vt:lpstr>01.07-31.12</vt:lpstr>
      <vt:lpstr>кап.ремонт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2023-05-04T05:39:16Z</dcterms:modified>
</cp:coreProperties>
</file>