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19" i="22"/>
  <c r="B8"/>
  <c r="E8" s="1"/>
  <c r="B9"/>
  <c r="B9" i="21"/>
  <c r="E9"/>
  <c r="B13" i="23"/>
  <c r="B19" i="22" l="1"/>
  <c r="B10" i="21"/>
  <c r="B18" i="22"/>
  <c r="B14" i="21" l="1"/>
  <c r="B11"/>
  <c r="C10" i="22" l="1"/>
  <c r="D9"/>
  <c r="D10" i="21"/>
  <c r="E9" i="22" l="1"/>
  <c r="E10" s="1"/>
  <c r="B14"/>
  <c r="B10"/>
  <c r="E13" l="1"/>
  <c r="E14" s="1"/>
  <c r="E20"/>
  <c r="C11" i="21" l="1"/>
  <c r="B15" i="22" l="1"/>
  <c r="B13" s="1"/>
  <c r="B17" i="21"/>
  <c r="B12" i="22" s="1"/>
  <c r="E11" i="21"/>
  <c r="E15" s="1"/>
  <c r="E16" s="1"/>
</calcChain>
</file>

<file path=xl/sharedStrings.xml><?xml version="1.0" encoding="utf-8"?>
<sst xmlns="http://schemas.openxmlformats.org/spreadsheetml/2006/main" count="92" uniqueCount="49">
  <si>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</si>
  <si>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</si>
  <si>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</si>
  <si>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</si>
  <si>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</si>
  <si>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</si>
  <si>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</si>
  <si>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</si>
  <si>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</si>
  <si>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</si>
  <si>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</si>
  <si>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</si>
  <si>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</si>
  <si>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</si>
  <si>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</si>
  <si>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</si>
  <si>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</si>
  <si>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</si>
  <si>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</si>
  <si>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</si>
  <si>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</si>
  <si>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</si>
  <si>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</si>
  <si>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</si>
  <si>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адрес: ул. Гоголя, 15</t>
  </si>
  <si>
    <t>Расшифровка статьи расходов "Капитальный ремонт"</t>
  </si>
  <si>
    <t>Итого статья "Капитальный ремонт"</t>
  </si>
  <si>
    <t>адрес: ул. Гоголя, д. 15</t>
  </si>
  <si>
    <t>Остаток денежных средств по капитальному ремонту на спец. счете дома на 01.01.2022г.</t>
  </si>
  <si>
    <t>Утвержденный тариф на содержание и текущий ремонт с 01.07.2021 г. по 30.06.2022г.</t>
  </si>
  <si>
    <r>
      <t>28.08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</si>
  <si>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По текущему ремонту выполненному  во 2-м полугодии 2021года.</t>
  </si>
  <si>
    <t>Затраты на выполнение капитального ремонта в МКД</t>
  </si>
  <si>
    <t>ООО «ПАРТНЕР-СВ»</t>
  </si>
  <si>
    <t>Отчет о финансово-хозяйственной деятельности МКД за 1-е полугодие 2022г.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</si>
  <si>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</si>
  <si>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Переходящий остаток на 01.07.2022г.                                                                                                                               </t>
  </si>
  <si>
    <r>
      <t>8.98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</si>
  <si>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капитальный ремонт с 01.01.2022 г. по 31.12.2022г.</t>
  </si>
  <si>
    <t>Отчет за 2022г. по затратам на капитальный ремонт</t>
  </si>
  <si>
    <t>Остаток денежных средств по капитальному ремонту на спец. счете дома на 01.01.2023г.</t>
  </si>
  <si>
    <t>Отчет о финансово-хозяйственной деятельности МКД за 2-е полугодие 2022г.</t>
  </si>
  <si>
    <t>Утвержденный тариф на содержание и текущий ремонт с 01.07.2022 г. по 30.06.2023г.</t>
  </si>
  <si>
    <r>
      <t>27.36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</si>
  <si>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Замена стояков ЦО 1 стояк по 5 радиаторов кв. №2,6,10,14,18</t>
  </si>
  <si>
    <t>Замена стояков ЦО 1 стояк по 10 радиаторов кв. №9</t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</si>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</sst>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D6" sqref="D6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33</v>
      </c>
      <c r="B1" s="26" t="s">
        <v>1</v>
      </c>
      <c r="C1" s="27"/>
      <c r="D1" s="28" t="s">
        <v>0</v>
      </c>
      <c r="E1" s="27"/>
    </row>
    <row r="2" spans="1:10">
      <c r="A2" s="36"/>
      <c r="B2" s="35" t="s">
        <v>5</v>
      </c>
      <c r="C2" s="27"/>
      <c r="D2" s="34"/>
      <c r="E2" s="33"/>
    </row>
    <row r="3" spans="1:10" ht="27.6" customHeight="1">
      <c r="A3" s="63" t="s">
        <v>34</v>
      </c>
      <c r="B3" s="63"/>
      <c r="C3" s="63"/>
      <c r="D3" s="64"/>
      <c r="E3" s="33"/>
    </row>
    <row r="4" spans="1:10" ht="19.2" customHeight="1">
      <c r="A4" s="65" t="s">
        <v>24</v>
      </c>
      <c r="B4" s="65"/>
      <c r="C4" s="65"/>
      <c r="D4" s="66"/>
      <c r="E4" s="33"/>
    </row>
    <row r="5" spans="1:10">
      <c r="A5" s="66"/>
      <c r="B5" s="68"/>
      <c r="C5" s="68"/>
      <c r="D5" s="68"/>
      <c r="E5" s="69"/>
    </row>
    <row r="6" spans="1:10" ht="60" customHeight="1">
      <c r="A6" s="75" t="s">
        <v>23</v>
      </c>
      <c r="B6" s="76"/>
      <c r="C6" s="59">
        <v>3631.31</v>
      </c>
      <c r="D6" s="25" t="s">
        <v>29</v>
      </c>
      <c r="E6" s="49" t="s">
        <v>30</v>
      </c>
    </row>
    <row r="7" spans="1:10">
      <c r="A7" s="70" t="s">
        <v>9</v>
      </c>
      <c r="B7" s="70"/>
      <c r="C7" s="70"/>
      <c r="D7" s="71" t="s">
        <v>10</v>
      </c>
      <c r="E7" s="71"/>
    </row>
    <row r="8" spans="1:10" ht="38.4" customHeight="1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10" s="10" customFormat="1" ht="27.6" customHeight="1">
      <c r="A9" s="14" t="s">
        <v>3</v>
      </c>
      <c r="B9" s="15">
        <f>C6*6*22.08</f>
        <v>481075.94879999995</v>
      </c>
      <c r="C9" s="15">
        <v>572954.38</v>
      </c>
      <c r="D9" s="14" t="s">
        <v>3</v>
      </c>
      <c r="E9" s="15">
        <f>B9*6%+B9</f>
        <v>509940.50572799996</v>
      </c>
    </row>
    <row r="10" spans="1:10" s="11" customFormat="1" ht="23.4" customHeight="1">
      <c r="A10" s="14" t="s">
        <v>4</v>
      </c>
      <c r="B10" s="15">
        <f>C6*6*6</f>
        <v>130727.16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10" s="11" customFormat="1" ht="27.6" customHeight="1">
      <c r="A11" s="16" t="s">
        <v>17</v>
      </c>
      <c r="B11" s="17">
        <f>SUM(B9:B10)</f>
        <v>611803.10879999993</v>
      </c>
      <c r="C11" s="17">
        <f>SUM(C9:C10)</f>
        <v>572954.38</v>
      </c>
      <c r="D11" s="16" t="s">
        <v>17</v>
      </c>
      <c r="E11" s="17">
        <f>SUM(E9:E10)</f>
        <v>509940.50572799996</v>
      </c>
    </row>
    <row r="12" spans="1:10" s="12" customFormat="1" ht="20.399999999999999" customHeight="1">
      <c r="A12" s="44"/>
      <c r="B12" s="48"/>
      <c r="C12" s="48"/>
      <c r="D12" s="43"/>
      <c r="E12" s="45"/>
      <c r="F12" s="18"/>
      <c r="G12" s="18"/>
    </row>
    <row r="13" spans="1:10" s="6" customFormat="1" ht="37.950000000000003" customHeight="1">
      <c r="A13" s="72" t="s">
        <v>20</v>
      </c>
      <c r="B13" s="73"/>
      <c r="C13" s="74"/>
      <c r="D13" s="67" t="s">
        <v>7</v>
      </c>
      <c r="E13" s="67"/>
      <c r="G13" s="37"/>
    </row>
    <row r="14" spans="1:10" s="6" customFormat="1" ht="64.8">
      <c r="A14" s="39" t="s">
        <v>35</v>
      </c>
      <c r="B14" s="38">
        <f>B15+B16</f>
        <v>405800.96000000002</v>
      </c>
      <c r="C14" s="32"/>
      <c r="D14" s="7" t="s">
        <v>14</v>
      </c>
      <c r="E14" s="19" t="s">
        <v>13</v>
      </c>
    </row>
    <row r="15" spans="1:10" ht="82.8">
      <c r="A15" s="13" t="s">
        <v>31</v>
      </c>
      <c r="B15" s="55">
        <v>38982.68</v>
      </c>
      <c r="C15" s="32"/>
      <c r="D15" s="24" t="s">
        <v>19</v>
      </c>
      <c r="E15" s="19">
        <f>E11</f>
        <v>509940.50572799996</v>
      </c>
      <c r="F15" s="21"/>
    </row>
    <row r="16" spans="1:10" ht="31.2">
      <c r="A16" s="13" t="s">
        <v>22</v>
      </c>
      <c r="B16" s="55">
        <v>366818.28</v>
      </c>
      <c r="C16" s="31"/>
      <c r="D16" s="16" t="s">
        <v>16</v>
      </c>
      <c r="E16" s="20">
        <f>E15</f>
        <v>509940.50572799996</v>
      </c>
      <c r="J16" s="40"/>
    </row>
    <row r="17" spans="1:6" ht="32.4">
      <c r="A17" s="47" t="s">
        <v>36</v>
      </c>
      <c r="B17" s="38">
        <f>B14+B11-C11</f>
        <v>444649.6888</v>
      </c>
      <c r="C17" s="32"/>
      <c r="D17" s="67" t="s">
        <v>8</v>
      </c>
      <c r="E17" s="67"/>
    </row>
    <row r="18" spans="1:6" ht="16.2">
      <c r="A18" s="30"/>
      <c r="B18" s="31"/>
      <c r="C18" s="32"/>
      <c r="D18" s="39" t="s">
        <v>14</v>
      </c>
      <c r="E18" s="38" t="s">
        <v>13</v>
      </c>
    </row>
    <row r="19" spans="1:6" ht="16.2">
      <c r="A19" s="81" t="s">
        <v>20</v>
      </c>
      <c r="B19" s="74"/>
      <c r="C19" s="82"/>
      <c r="D19" s="39"/>
      <c r="E19" s="38"/>
    </row>
    <row r="20" spans="1:6" ht="64.8">
      <c r="A20" s="29" t="s">
        <v>28</v>
      </c>
      <c r="B20" s="56">
        <v>698952.16</v>
      </c>
      <c r="C20" s="32"/>
      <c r="D20" s="16" t="s">
        <v>18</v>
      </c>
      <c r="E20" s="22">
        <v>0</v>
      </c>
    </row>
    <row r="21" spans="1:6">
      <c r="A21" s="8"/>
      <c r="B21" s="8"/>
      <c r="C21" s="32"/>
      <c r="D21" s="1"/>
    </row>
    <row r="22" spans="1:6">
      <c r="A22" s="8"/>
      <c r="B22" s="8"/>
      <c r="C22" s="32"/>
      <c r="D22" s="1"/>
    </row>
    <row r="23" spans="1:6">
      <c r="A23" s="8"/>
      <c r="B23" s="8"/>
      <c r="C23" s="32"/>
      <c r="D23" s="3"/>
      <c r="F23" s="40"/>
    </row>
    <row r="24" spans="1:6">
      <c r="A24" s="8"/>
      <c r="B24" s="8"/>
      <c r="C24" s="8"/>
      <c r="D24" s="3"/>
      <c r="E24" s="4"/>
    </row>
    <row r="25" spans="1:6">
      <c r="A25" s="8"/>
      <c r="B25" s="8"/>
      <c r="C25" s="8"/>
    </row>
    <row r="26" spans="1:6">
      <c r="A26" s="8"/>
      <c r="B26" s="8"/>
      <c r="C26" s="8"/>
    </row>
    <row r="27" spans="1:6">
      <c r="A27" s="8"/>
      <c r="B27" s="8"/>
      <c r="C27" s="8"/>
    </row>
    <row r="28" spans="1:6" s="23" customFormat="1">
      <c r="A28" s="79"/>
      <c r="B28" s="79"/>
      <c r="C28" s="8"/>
      <c r="D28" s="2"/>
      <c r="E28" s="1"/>
      <c r="F28" s="1"/>
    </row>
    <row r="29" spans="1:6" ht="20.399999999999999" customHeight="1">
      <c r="A29" s="78"/>
      <c r="B29" s="78"/>
      <c r="C29" s="8"/>
    </row>
    <row r="30" spans="1:6" ht="23.4" customHeight="1">
      <c r="A30" s="77"/>
      <c r="B30" s="77"/>
      <c r="C30" s="8"/>
    </row>
    <row r="31" spans="1:6" ht="33" customHeight="1">
      <c r="A31" s="77"/>
      <c r="B31" s="77"/>
      <c r="C31" s="8"/>
      <c r="F31" s="23"/>
    </row>
    <row r="32" spans="1:6">
      <c r="A32" s="80"/>
      <c r="B32" s="80"/>
      <c r="C32" s="8"/>
    </row>
    <row r="33" spans="1:4" ht="21" customHeight="1">
      <c r="A33" s="77"/>
      <c r="B33" s="77"/>
    </row>
    <row r="34" spans="1:4">
      <c r="A34" s="78"/>
      <c r="B34" s="78"/>
    </row>
    <row r="35" spans="1:4" ht="18.75" customHeight="1"/>
    <row r="36" spans="1:4" ht="31.95" customHeight="1"/>
    <row r="38" spans="1:4">
      <c r="C38" s="5"/>
    </row>
    <row r="47" spans="1:4">
      <c r="D47" s="3"/>
    </row>
  </sheetData>
  <mergeCells count="17">
    <mergeCell ref="D17:E17"/>
    <mergeCell ref="A33:B33"/>
    <mergeCell ref="A34:B34"/>
    <mergeCell ref="A28:B28"/>
    <mergeCell ref="A29:B29"/>
    <mergeCell ref="A30:B30"/>
    <mergeCell ref="A31:B31"/>
    <mergeCell ref="A32:B32"/>
    <mergeCell ref="A19:C19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4" workbookViewId="0">
      <selection activeCell="F13" sqref="F13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33</v>
      </c>
      <c r="B1" s="26" t="s">
        <v>1</v>
      </c>
      <c r="C1" s="27"/>
      <c r="D1" s="28" t="s">
        <v>0</v>
      </c>
      <c r="E1" s="27"/>
    </row>
    <row r="2" spans="1:10">
      <c r="A2" s="36"/>
      <c r="B2" s="35" t="s">
        <v>5</v>
      </c>
      <c r="C2" s="27"/>
      <c r="D2" s="34"/>
      <c r="E2" s="33"/>
    </row>
    <row r="3" spans="1:10" ht="27.6" customHeight="1">
      <c r="A3" s="63" t="s">
        <v>41</v>
      </c>
      <c r="B3" s="63"/>
      <c r="C3" s="63"/>
      <c r="D3" s="64"/>
      <c r="E3" s="33"/>
    </row>
    <row r="4" spans="1:10" ht="19.2" customHeight="1">
      <c r="A4" s="65" t="s">
        <v>24</v>
      </c>
      <c r="B4" s="65"/>
      <c r="C4" s="65"/>
      <c r="D4" s="66"/>
      <c r="E4" s="33"/>
    </row>
    <row r="5" spans="1:10" ht="60" customHeight="1">
      <c r="A5" s="75" t="s">
        <v>23</v>
      </c>
      <c r="B5" s="76"/>
      <c r="C5" s="50">
        <v>3631.31</v>
      </c>
      <c r="D5" s="25" t="s">
        <v>42</v>
      </c>
      <c r="E5" s="49" t="s">
        <v>43</v>
      </c>
    </row>
    <row r="6" spans="1:10">
      <c r="A6" s="70" t="s">
        <v>9</v>
      </c>
      <c r="B6" s="70"/>
      <c r="C6" s="70"/>
      <c r="D6" s="71" t="s">
        <v>10</v>
      </c>
      <c r="E6" s="71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15">
        <f>C5*6*22.83</f>
        <v>497416.84379999997</v>
      </c>
      <c r="C8" s="15">
        <v>589097.30000000005</v>
      </c>
      <c r="D8" s="14" t="s">
        <v>3</v>
      </c>
      <c r="E8" s="15">
        <f>B8*6%+B8</f>
        <v>527261.85442799993</v>
      </c>
    </row>
    <row r="9" spans="1:10" s="11" customFormat="1" ht="23.4" customHeight="1">
      <c r="A9" s="14" t="s">
        <v>4</v>
      </c>
      <c r="B9" s="15">
        <f>C5*6*4.53</f>
        <v>98699.005800000014</v>
      </c>
      <c r="C9" s="15">
        <v>0</v>
      </c>
      <c r="D9" s="14" t="str">
        <f t="shared" ref="D9" si="0">A9</f>
        <v>Текущий ремонт</v>
      </c>
      <c r="E9" s="15">
        <f>E19</f>
        <v>269269</v>
      </c>
    </row>
    <row r="10" spans="1:10" s="11" customFormat="1" ht="27.6" customHeight="1">
      <c r="A10" s="16" t="s">
        <v>17</v>
      </c>
      <c r="B10" s="17">
        <f>SUM(B8:B9)</f>
        <v>596115.84959999996</v>
      </c>
      <c r="C10" s="17">
        <f>SUM(C8:C9)</f>
        <v>589097.30000000005</v>
      </c>
      <c r="D10" s="16" t="s">
        <v>17</v>
      </c>
      <c r="E10" s="17">
        <f>SUM(E8:E9)</f>
        <v>796530.85442799993</v>
      </c>
    </row>
    <row r="11" spans="1:10" s="6" customFormat="1" ht="16.2">
      <c r="A11" s="72" t="s">
        <v>20</v>
      </c>
      <c r="B11" s="73"/>
      <c r="C11" s="74"/>
      <c r="D11" s="67" t="s">
        <v>7</v>
      </c>
      <c r="E11" s="67"/>
      <c r="G11" s="37"/>
    </row>
    <row r="12" spans="1:10" s="6" customFormat="1" ht="48.6">
      <c r="A12" s="39" t="s">
        <v>46</v>
      </c>
      <c r="B12" s="38">
        <f>'01.01-30.06'!B17</f>
        <v>444649.6888</v>
      </c>
      <c r="C12" s="32"/>
      <c r="D12" s="7" t="s">
        <v>14</v>
      </c>
      <c r="E12" s="19" t="s">
        <v>13</v>
      </c>
    </row>
    <row r="13" spans="1:10" ht="82.8">
      <c r="A13" s="47" t="s">
        <v>47</v>
      </c>
      <c r="B13" s="38">
        <f>B14+B15</f>
        <v>491511.07259999984</v>
      </c>
      <c r="C13" s="32"/>
      <c r="D13" s="24" t="s">
        <v>19</v>
      </c>
      <c r="E13" s="19">
        <f>E8</f>
        <v>527261.85442799993</v>
      </c>
      <c r="F13" s="21"/>
    </row>
    <row r="14" spans="1:10" ht="46.8">
      <c r="A14" s="13" t="s">
        <v>48</v>
      </c>
      <c r="B14" s="55">
        <f>('01.01-30.06'!B15+'01.07-31.12'!E19)-('01.07-31.12'!B9+'01.01-30.06'!B10)</f>
        <v>78825.514199999976</v>
      </c>
      <c r="C14" s="31"/>
      <c r="D14" s="16" t="s">
        <v>16</v>
      </c>
      <c r="E14" s="20">
        <f>E13</f>
        <v>527261.85442799993</v>
      </c>
      <c r="J14" s="40"/>
    </row>
    <row r="15" spans="1:10">
      <c r="A15" s="13" t="s">
        <v>22</v>
      </c>
      <c r="B15" s="55">
        <f>'01.01-30.06'!B16+'01.01-30.06'!B11-'01.01-30.06'!C11+'01.07-31.12'!B10-'01.07-31.12'!C10</f>
        <v>412685.55839999986</v>
      </c>
      <c r="C15" s="32"/>
      <c r="D15" s="67" t="s">
        <v>8</v>
      </c>
      <c r="E15" s="67"/>
    </row>
    <row r="16" spans="1:10" ht="16.2">
      <c r="A16" s="30"/>
      <c r="B16" s="57"/>
      <c r="C16" s="32"/>
      <c r="D16" s="39" t="s">
        <v>14</v>
      </c>
      <c r="E16" s="38" t="s">
        <v>13</v>
      </c>
    </row>
    <row r="17" spans="1:6" ht="31.2">
      <c r="A17" s="51" t="s">
        <v>20</v>
      </c>
      <c r="B17" s="52"/>
      <c r="C17" s="46"/>
      <c r="D17" s="14" t="s">
        <v>44</v>
      </c>
      <c r="E17" s="19">
        <v>180586</v>
      </c>
    </row>
    <row r="18" spans="1:6" ht="48.6">
      <c r="A18" s="47" t="s">
        <v>32</v>
      </c>
      <c r="B18" s="56">
        <f>кап.ремонт!B13</f>
        <v>0</v>
      </c>
      <c r="C18" s="32"/>
      <c r="D18" s="14" t="s">
        <v>45</v>
      </c>
      <c r="E18" s="19">
        <v>88683</v>
      </c>
    </row>
    <row r="19" spans="1:6" ht="42">
      <c r="A19" s="53" t="s">
        <v>40</v>
      </c>
      <c r="B19" s="20">
        <f>кап.ремонт!B16</f>
        <v>1083942.28</v>
      </c>
      <c r="C19" s="32"/>
      <c r="D19" s="16" t="s">
        <v>18</v>
      </c>
      <c r="E19" s="22">
        <f>SUM(E17:E18)</f>
        <v>269269</v>
      </c>
    </row>
    <row r="20" spans="1:6">
      <c r="A20" s="8"/>
      <c r="B20" s="8"/>
      <c r="C20" s="32"/>
      <c r="D20" s="41" t="s">
        <v>6</v>
      </c>
      <c r="E20" s="42">
        <f>E10</f>
        <v>796530.85442799993</v>
      </c>
    </row>
    <row r="21" spans="1:6">
      <c r="A21" s="8"/>
      <c r="B21" s="8"/>
      <c r="C21" s="32"/>
    </row>
    <row r="22" spans="1:6" ht="15.6" customHeight="1">
      <c r="A22" s="8"/>
      <c r="B22" s="8"/>
      <c r="C22" s="32"/>
    </row>
    <row r="23" spans="1:6">
      <c r="A23" s="8"/>
      <c r="B23" s="8"/>
      <c r="C23" s="32"/>
      <c r="F23" s="40"/>
    </row>
    <row r="24" spans="1:6">
      <c r="A24" s="8"/>
      <c r="B24" s="8"/>
      <c r="C24" s="8"/>
    </row>
    <row r="25" spans="1:6">
      <c r="A25" s="8"/>
      <c r="B25" s="8"/>
      <c r="C25" s="8"/>
    </row>
    <row r="26" spans="1:6">
      <c r="A26" s="79"/>
      <c r="B26" s="79"/>
      <c r="C26" s="8"/>
    </row>
    <row r="27" spans="1:6">
      <c r="A27" s="78"/>
      <c r="B27" s="78"/>
      <c r="C27" s="8"/>
    </row>
    <row r="28" spans="1:6" s="23" customFormat="1">
      <c r="A28" s="77"/>
      <c r="B28" s="77"/>
      <c r="C28" s="8"/>
      <c r="D28" s="2"/>
      <c r="E28" s="1"/>
      <c r="F28" s="1"/>
    </row>
    <row r="29" spans="1:6" ht="20.399999999999999" customHeight="1">
      <c r="A29" s="77"/>
      <c r="B29" s="77"/>
      <c r="C29" s="8"/>
    </row>
    <row r="30" spans="1:6" ht="23.4" customHeight="1">
      <c r="A30" s="80"/>
      <c r="B30" s="80"/>
      <c r="C30" s="8"/>
    </row>
    <row r="31" spans="1:6" ht="33" customHeight="1">
      <c r="A31" s="77"/>
      <c r="B31" s="77"/>
      <c r="C31" s="8"/>
      <c r="F31" s="23"/>
    </row>
    <row r="32" spans="1:6">
      <c r="A32" s="78"/>
      <c r="B32" s="78"/>
      <c r="C32" s="8"/>
    </row>
    <row r="33" spans="3:4" ht="21" customHeight="1"/>
    <row r="35" spans="3:4" ht="18.75" customHeight="1"/>
    <row r="36" spans="3:4" ht="31.95" customHeight="1"/>
    <row r="38" spans="3:4">
      <c r="C38" s="5"/>
      <c r="D38" s="3"/>
    </row>
  </sheetData>
  <mergeCells count="15">
    <mergeCell ref="A11:C11"/>
    <mergeCell ref="D15:E15"/>
    <mergeCell ref="A32:B32"/>
    <mergeCell ref="A3:D3"/>
    <mergeCell ref="A4:D4"/>
    <mergeCell ref="A5:B5"/>
    <mergeCell ref="A6:C6"/>
    <mergeCell ref="D6:E6"/>
    <mergeCell ref="A30:B30"/>
    <mergeCell ref="A31:B31"/>
    <mergeCell ref="D11:E11"/>
    <mergeCell ref="A26:B26"/>
    <mergeCell ref="A27:B27"/>
    <mergeCell ref="A28:B28"/>
    <mergeCell ref="A29:B29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3" sqref="E13"/>
    </sheetView>
  </sheetViews>
  <sheetFormatPr defaultRowHeight="14.4"/>
  <cols>
    <col min="1" max="1" width="25.88671875" customWidth="1"/>
    <col min="2" max="2" width="26.33203125" style="62" customWidth="1"/>
  </cols>
  <sheetData>
    <row r="1" spans="1:2" ht="15.6">
      <c r="A1" s="26" t="s">
        <v>15</v>
      </c>
      <c r="B1" s="60"/>
    </row>
    <row r="2" spans="1:2" ht="15.6">
      <c r="A2" s="36"/>
      <c r="B2" s="61"/>
    </row>
    <row r="3" spans="1:2" ht="31.8" customHeight="1">
      <c r="A3" s="63" t="s">
        <v>39</v>
      </c>
      <c r="B3" s="63"/>
    </row>
    <row r="4" spans="1:2" ht="15.6">
      <c r="A4" s="65" t="s">
        <v>27</v>
      </c>
      <c r="B4" s="65"/>
    </row>
    <row r="5" spans="1:2" ht="55.2">
      <c r="A5" s="25" t="s">
        <v>38</v>
      </c>
      <c r="B5" s="49" t="s">
        <v>37</v>
      </c>
    </row>
    <row r="6" spans="1:2" ht="15.6">
      <c r="A6" s="71" t="s">
        <v>10</v>
      </c>
      <c r="B6" s="71"/>
    </row>
    <row r="7" spans="1:2" ht="15.6">
      <c r="A7" s="7" t="s">
        <v>2</v>
      </c>
      <c r="B7" s="7" t="s">
        <v>11</v>
      </c>
    </row>
    <row r="8" spans="1:2" ht="15.6">
      <c r="A8" s="67" t="s">
        <v>25</v>
      </c>
      <c r="B8" s="67"/>
    </row>
    <row r="9" spans="1:2" ht="32.4">
      <c r="A9" s="39" t="s">
        <v>14</v>
      </c>
      <c r="B9" s="38" t="s">
        <v>13</v>
      </c>
    </row>
    <row r="10" spans="1:2" ht="15.6">
      <c r="A10" s="54"/>
      <c r="B10" s="19"/>
    </row>
    <row r="11" spans="1:2" ht="15.6">
      <c r="A11" s="14"/>
      <c r="B11" s="19"/>
    </row>
    <row r="12" spans="1:2" ht="15.6">
      <c r="A12" s="14"/>
      <c r="B12" s="19"/>
    </row>
    <row r="13" spans="1:2" ht="46.8">
      <c r="A13" s="16" t="s">
        <v>26</v>
      </c>
      <c r="B13" s="22">
        <f>SUM(B10:B12)</f>
        <v>0</v>
      </c>
    </row>
    <row r="14" spans="1:2" ht="15.6">
      <c r="A14" s="1"/>
      <c r="B14" s="4"/>
    </row>
    <row r="15" spans="1:2" ht="16.2">
      <c r="A15" s="51" t="s">
        <v>20</v>
      </c>
      <c r="B15" s="58"/>
    </row>
    <row r="16" spans="1:2" ht="81">
      <c r="A16" s="29" t="s">
        <v>40</v>
      </c>
      <c r="B16" s="56">
        <v>1083942.28</v>
      </c>
    </row>
    <row r="17" spans="1:2" ht="15.6">
      <c r="A17" s="77"/>
      <c r="B17" s="77"/>
    </row>
    <row r="18" spans="1:2" ht="15.6">
      <c r="A18" s="77"/>
      <c r="B18" s="77"/>
    </row>
  </sheetData>
  <mergeCells count="6">
    <mergeCell ref="A18:B18"/>
    <mergeCell ref="A3:B3"/>
    <mergeCell ref="A4:B4"/>
    <mergeCell ref="A6:B6"/>
    <mergeCell ref="A8:B8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2023-05-03T12:00:02Z</dcterms:modified>
</cp:coreProperties>
</file>