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07-31.12" sheetId="22" r:id="rId2"/>
  </sheets>
  <calcPr calcId="125725" refMode="R1C1"/>
</workbook>
</file>

<file path=xl/calcChain.xml><?xml version="1.0" encoding="utf-8"?>
<calcChain xmlns="http://schemas.openxmlformats.org/spreadsheetml/2006/main">
  <c r="E30" i="22"/>
  <c r="B8" l="1"/>
  <c r="B9" i="21" l="1"/>
  <c r="E9" s="1"/>
  <c r="E8" i="22"/>
  <c r="B9"/>
  <c r="B10" i="21"/>
  <c r="B10" i="22" l="1"/>
  <c r="B11" i="21" l="1"/>
  <c r="B14"/>
  <c r="C10" i="22" l="1"/>
  <c r="D9"/>
  <c r="D10" i="21"/>
  <c r="E9" i="22" l="1"/>
  <c r="E10" s="1"/>
  <c r="B14"/>
  <c r="E13" l="1"/>
  <c r="E14" s="1"/>
  <c r="E31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<sst xmlns="http://schemas.openxmlformats.org/spreadsheetml/2006/main" count="84" uniqueCount="50">
  <si>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</si>
  <si>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</si>
  <si>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</si>
  <si>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</si>
  <si>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</si>
  <si>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</si>
  <si>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</si>
  <si>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</si>
  <si>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</si>
  <si>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</si>
  <si>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</si>
  <si>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</si>
  <si>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</si>
  <si>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</si>
  <si>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</si>
  <si>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</si>
  <si>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</si>
  <si>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</si>
  <si>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</si>
  <si>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</si>
  <si>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</si>
  <si>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</si>
  <si>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</si>
  <si>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</si>
  <si>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</si>
  <si>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54</t>
  </si>
  <si>
    <t>Утвержденный тариф на содержание и текущий ремонт с 01.07.2020г. по 30.06.2021г.</t>
  </si>
  <si>
    <t>Отчет о финансово-хозяйственной деятельности МКД за 2-е полугодие 2021г.</t>
  </si>
  <si>
    <t>Утвержденный тариф на содержание и текущий ремонт с 01.07.2021г. по 30.06.2022г.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</si>
  <si>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</si>
  <si>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</si>
  <si>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>По текущему ремонту выполненному  во 2-м полугодии 2020года.</t>
  </si>
  <si>
    <t xml:space="preserve">Переходящий остаток на 01.07.2021г.                                                                                                                               </t>
  </si>
  <si>
    <t>Покраска газовых ящиков</t>
  </si>
  <si>
    <t>Косметический ремон 2-х подъездов</t>
  </si>
  <si>
    <t>Ремонт пола в 1-м и 2-м подъездах</t>
  </si>
  <si>
    <t xml:space="preserve">Штукатурка и покраска под балконами </t>
  </si>
  <si>
    <t>Устройство козырьков с системой водоотлива</t>
  </si>
  <si>
    <t>Замена почтовых ящиков</t>
  </si>
  <si>
    <t>Отсыпка территории асфальтовой крошкой (работа техники)</t>
  </si>
  <si>
    <t>Устройство отмостки (29м2)</t>
  </si>
  <si>
    <t>Ремонт дверного полотна (1 шт)</t>
  </si>
  <si>
    <t>Дизайн-проект</t>
  </si>
  <si>
    <t>Кадастровая съемка</t>
  </si>
  <si>
    <t>Замена разводки по чердаку ГВС</t>
  </si>
  <si>
    <r>
      <t>29.44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</si>
  <si>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</si>
  <si>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</si>
  <si>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>По текущему ремонту выполненному  во 2-м полугодии 2021 года.</t>
  </si>
  <si>
    <t>Замена доводчика во 2 подъезде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</si>
</sst>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E15" sqref="E15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4" t="s">
        <v>29</v>
      </c>
      <c r="B3" s="54"/>
      <c r="C3" s="54"/>
      <c r="D3" s="55"/>
      <c r="E3" s="32"/>
    </row>
    <row r="4" spans="1:7" ht="19.2" customHeight="1">
      <c r="A4" s="56" t="s">
        <v>25</v>
      </c>
      <c r="B4" s="56"/>
      <c r="C4" s="56"/>
      <c r="D4" s="57"/>
      <c r="E4" s="32"/>
    </row>
    <row r="5" spans="1:7">
      <c r="A5" s="57"/>
      <c r="B5" s="59"/>
      <c r="C5" s="59"/>
      <c r="D5" s="59"/>
      <c r="E5" s="60"/>
    </row>
    <row r="6" spans="1:7" ht="60" customHeight="1">
      <c r="A6" s="66" t="s">
        <v>23</v>
      </c>
      <c r="B6" s="67"/>
      <c r="C6" s="53">
        <v>553.63</v>
      </c>
      <c r="D6" s="25" t="s">
        <v>26</v>
      </c>
      <c r="E6" s="47" t="s">
        <v>24</v>
      </c>
    </row>
    <row r="7" spans="1:7">
      <c r="A7" s="61" t="s">
        <v>9</v>
      </c>
      <c r="B7" s="61"/>
      <c r="C7" s="61"/>
      <c r="D7" s="62" t="s">
        <v>10</v>
      </c>
      <c r="E7" s="62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51155.411999999997</v>
      </c>
      <c r="C9" s="15">
        <v>77927.73</v>
      </c>
      <c r="D9" s="14" t="s">
        <v>3</v>
      </c>
      <c r="E9" s="15">
        <f>B9*3%+B9</f>
        <v>52690.074359999999</v>
      </c>
    </row>
    <row r="10" spans="1:7" s="10" customFormat="1" ht="27.6" customHeight="1">
      <c r="A10" s="14" t="s">
        <v>4</v>
      </c>
      <c r="B10" s="15">
        <f>C6*10*6</f>
        <v>33217.800000000003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84373.212</v>
      </c>
      <c r="C11" s="17">
        <f>SUM(C9:C10)</f>
        <v>77927.73</v>
      </c>
      <c r="D11" s="16" t="s">
        <v>17</v>
      </c>
      <c r="E11" s="17">
        <f>SUM(E9:E10)</f>
        <v>52690.074359999999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3" t="s">
        <v>20</v>
      </c>
      <c r="B13" s="64"/>
      <c r="C13" s="65"/>
      <c r="D13" s="58" t="s">
        <v>7</v>
      </c>
      <c r="E13" s="58"/>
      <c r="F13" s="18"/>
      <c r="G13" s="18"/>
    </row>
    <row r="14" spans="1:7" s="6" customFormat="1" ht="64.8">
      <c r="A14" s="38" t="s">
        <v>30</v>
      </c>
      <c r="B14" s="37">
        <f>B15+B16</f>
        <v>-376176.12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31</v>
      </c>
      <c r="B15" s="52">
        <v>-459797.42</v>
      </c>
      <c r="C15" s="31"/>
      <c r="D15" s="24" t="s">
        <v>19</v>
      </c>
      <c r="E15" s="19">
        <f>E11</f>
        <v>52690.074359999999</v>
      </c>
    </row>
    <row r="16" spans="1:7" ht="31.2">
      <c r="A16" s="13" t="s">
        <v>22</v>
      </c>
      <c r="B16" s="52">
        <v>83621.3</v>
      </c>
      <c r="C16" s="30"/>
      <c r="D16" s="16" t="s">
        <v>16</v>
      </c>
      <c r="E16" s="20">
        <f>E15</f>
        <v>52690.074359999999</v>
      </c>
      <c r="F16" s="21"/>
    </row>
    <row r="17" spans="1:10" ht="32.4">
      <c r="A17" s="45" t="s">
        <v>32</v>
      </c>
      <c r="B17" s="37">
        <f>B14+B11-C11</f>
        <v>-369730.63799999998</v>
      </c>
      <c r="C17" s="31"/>
      <c r="D17" s="58" t="s">
        <v>8</v>
      </c>
      <c r="E17" s="58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70"/>
      <c r="B26" s="70"/>
      <c r="C26" s="8"/>
    </row>
    <row r="27" spans="1:10">
      <c r="A27" s="69"/>
      <c r="B27" s="69"/>
      <c r="C27" s="8"/>
    </row>
    <row r="28" spans="1:10">
      <c r="A28" s="68"/>
      <c r="B28" s="68"/>
      <c r="C28" s="8"/>
    </row>
    <row r="29" spans="1:10" s="23" customFormat="1">
      <c r="A29" s="68"/>
      <c r="B29" s="68"/>
      <c r="C29" s="8"/>
      <c r="D29" s="2"/>
      <c r="E29" s="1"/>
      <c r="F29" s="1"/>
    </row>
    <row r="30" spans="1:10" ht="20.399999999999999" customHeight="1">
      <c r="A30" s="71"/>
      <c r="B30" s="71"/>
      <c r="C30" s="8"/>
    </row>
    <row r="31" spans="1:10" ht="23.4" customHeight="1">
      <c r="A31" s="68"/>
      <c r="B31" s="68"/>
    </row>
    <row r="32" spans="1:10" ht="33" customHeight="1">
      <c r="A32" s="69"/>
      <c r="B32" s="69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D17:E17"/>
    <mergeCell ref="A31:B31"/>
    <mergeCell ref="A32:B32"/>
    <mergeCell ref="A26:B26"/>
    <mergeCell ref="A27:B27"/>
    <mergeCell ref="A28:B28"/>
    <mergeCell ref="A29:B29"/>
    <mergeCell ref="A30:B30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E31" sqref="E31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4" t="s">
        <v>27</v>
      </c>
      <c r="B3" s="54"/>
      <c r="C3" s="54"/>
      <c r="D3" s="55"/>
      <c r="E3" s="32"/>
    </row>
    <row r="4" spans="1:10" ht="19.2" customHeight="1">
      <c r="A4" s="56" t="s">
        <v>25</v>
      </c>
      <c r="B4" s="56"/>
      <c r="C4" s="56"/>
      <c r="D4" s="57"/>
      <c r="E4" s="32"/>
    </row>
    <row r="5" spans="1:10" ht="60" customHeight="1">
      <c r="A5" s="66" t="s">
        <v>23</v>
      </c>
      <c r="B5" s="67"/>
      <c r="C5" s="48">
        <v>553.63</v>
      </c>
      <c r="D5" s="25" t="s">
        <v>28</v>
      </c>
      <c r="E5" s="47" t="s">
        <v>45</v>
      </c>
    </row>
    <row r="6" spans="1:10">
      <c r="A6" s="61" t="s">
        <v>9</v>
      </c>
      <c r="B6" s="61"/>
      <c r="C6" s="61"/>
      <c r="D6" s="62" t="s">
        <v>10</v>
      </c>
      <c r="E6" s="62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C5*19.44*6</f>
        <v>64575.403200000008</v>
      </c>
      <c r="C8" s="15">
        <v>111756.59</v>
      </c>
      <c r="D8" s="14" t="s">
        <v>3</v>
      </c>
      <c r="E8" s="15">
        <f>B8*3%+B8</f>
        <v>66512.665296000006</v>
      </c>
    </row>
    <row r="9" spans="1:10" s="11" customFormat="1" ht="23.4" customHeight="1">
      <c r="A9" s="14" t="s">
        <v>4</v>
      </c>
      <c r="B9" s="49">
        <f>C5*10*6</f>
        <v>33217.800000000003</v>
      </c>
      <c r="C9" s="15">
        <v>0</v>
      </c>
      <c r="D9" s="14" t="str">
        <f t="shared" ref="D9" si="0">A9</f>
        <v>Текущий ремонт</v>
      </c>
      <c r="E9" s="15">
        <f>E30</f>
        <v>517138</v>
      </c>
    </row>
    <row r="10" spans="1:10" s="11" customFormat="1" ht="27.6" customHeight="1">
      <c r="A10" s="16" t="s">
        <v>17</v>
      </c>
      <c r="B10" s="50">
        <f>SUM(B8:B9)</f>
        <v>97793.203200000018</v>
      </c>
      <c r="C10" s="17">
        <f>SUM(C8:C9)</f>
        <v>111756.59</v>
      </c>
      <c r="D10" s="16" t="s">
        <v>17</v>
      </c>
      <c r="E10" s="17">
        <f>SUM(E8:E9)</f>
        <v>583650.66529599996</v>
      </c>
    </row>
    <row r="11" spans="1:10" s="6" customFormat="1" ht="16.2">
      <c r="A11" s="63" t="s">
        <v>20</v>
      </c>
      <c r="B11" s="64"/>
      <c r="C11" s="65"/>
      <c r="D11" s="58" t="s">
        <v>7</v>
      </c>
      <c r="E11" s="58"/>
      <c r="G11" s="36"/>
    </row>
    <row r="12" spans="1:10" s="6" customFormat="1" ht="48.6">
      <c r="A12" s="38" t="s">
        <v>46</v>
      </c>
      <c r="B12" s="37">
        <f>'01.01-30.06'!B17</f>
        <v>-369730.63799999998</v>
      </c>
      <c r="C12" s="31"/>
      <c r="D12" s="7" t="s">
        <v>14</v>
      </c>
      <c r="E12" s="19" t="s">
        <v>13</v>
      </c>
    </row>
    <row r="13" spans="1:10" ht="82.8">
      <c r="A13" s="45" t="s">
        <v>47</v>
      </c>
      <c r="B13" s="37">
        <f>B14+B15</f>
        <v>67008.375200000009</v>
      </c>
      <c r="C13" s="31"/>
      <c r="D13" s="24" t="s">
        <v>19</v>
      </c>
      <c r="E13" s="19">
        <f>E8</f>
        <v>66512.665296000006</v>
      </c>
      <c r="F13" s="21"/>
    </row>
    <row r="14" spans="1:10" ht="46.8">
      <c r="A14" s="13" t="s">
        <v>48</v>
      </c>
      <c r="B14" s="52">
        <f>('01.01-30.06'!B15+'0107-31.12'!E30)-('0107-31.12'!B9+'01.01-30.06'!B10)</f>
        <v>-9095.0199999999895</v>
      </c>
      <c r="C14" s="30"/>
      <c r="D14" s="16" t="s">
        <v>16</v>
      </c>
      <c r="E14" s="20">
        <f>E13</f>
        <v>66512.665296000006</v>
      </c>
      <c r="J14" s="39"/>
    </row>
    <row r="15" spans="1:10">
      <c r="A15" s="13" t="s">
        <v>22</v>
      </c>
      <c r="B15" s="52">
        <f>'01.01-30.06'!B16+'01.01-30.06'!B11-'01.01-30.06'!C11+'0107-31.12'!B10-'0107-31.12'!C10</f>
        <v>76103.395199999999</v>
      </c>
      <c r="C15" s="31"/>
      <c r="D15" s="58" t="s">
        <v>8</v>
      </c>
      <c r="E15" s="58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31.2">
      <c r="A17" s="8"/>
      <c r="B17" s="8"/>
      <c r="C17" s="51"/>
      <c r="D17" s="72" t="s">
        <v>39</v>
      </c>
      <c r="E17" s="19">
        <v>12700</v>
      </c>
    </row>
    <row r="18" spans="1:6" ht="31.2">
      <c r="A18" s="8"/>
      <c r="B18" s="8"/>
      <c r="C18" s="31"/>
      <c r="D18" s="72" t="s">
        <v>37</v>
      </c>
      <c r="E18" s="19">
        <v>11983</v>
      </c>
    </row>
    <row r="19" spans="1:6">
      <c r="A19" s="8"/>
      <c r="B19" s="8"/>
      <c r="C19" s="31"/>
      <c r="D19" s="72" t="s">
        <v>40</v>
      </c>
      <c r="E19" s="19">
        <v>72500</v>
      </c>
      <c r="F19" s="39"/>
    </row>
    <row r="20" spans="1:6">
      <c r="A20" s="8"/>
      <c r="B20" s="8"/>
      <c r="C20" s="31"/>
      <c r="D20" s="72" t="s">
        <v>33</v>
      </c>
      <c r="E20" s="19">
        <v>6000</v>
      </c>
    </row>
    <row r="21" spans="1:6">
      <c r="A21" s="8"/>
      <c r="B21" s="8"/>
      <c r="C21" s="31"/>
      <c r="D21" s="72" t="s">
        <v>34</v>
      </c>
      <c r="E21" s="19">
        <v>180000</v>
      </c>
    </row>
    <row r="22" spans="1:6" ht="15.6" customHeight="1">
      <c r="A22" s="8"/>
      <c r="B22" s="8"/>
      <c r="C22" s="31"/>
      <c r="D22" s="14" t="s">
        <v>41</v>
      </c>
      <c r="E22" s="19">
        <v>3000</v>
      </c>
      <c r="F22" s="39"/>
    </row>
    <row r="23" spans="1:6">
      <c r="A23" s="70"/>
      <c r="B23" s="70"/>
      <c r="C23" s="31"/>
      <c r="D23" s="72" t="s">
        <v>35</v>
      </c>
      <c r="E23" s="19">
        <v>92000</v>
      </c>
    </row>
    <row r="24" spans="1:6">
      <c r="A24" s="69"/>
      <c r="B24" s="69"/>
      <c r="C24" s="8"/>
      <c r="D24" s="72" t="s">
        <v>42</v>
      </c>
      <c r="E24" s="19">
        <v>20000</v>
      </c>
    </row>
    <row r="25" spans="1:6">
      <c r="A25" s="68"/>
      <c r="B25" s="68"/>
      <c r="C25" s="8"/>
      <c r="D25" s="72" t="s">
        <v>43</v>
      </c>
      <c r="E25" s="19">
        <v>9000</v>
      </c>
    </row>
    <row r="26" spans="1:6">
      <c r="A26" s="68"/>
      <c r="B26" s="68"/>
      <c r="C26" s="8"/>
      <c r="D26" s="72" t="s">
        <v>36</v>
      </c>
      <c r="E26" s="19">
        <v>1500</v>
      </c>
    </row>
    <row r="27" spans="1:6">
      <c r="A27" s="71"/>
      <c r="B27" s="71"/>
      <c r="C27" s="8"/>
      <c r="D27" s="72" t="s">
        <v>44</v>
      </c>
      <c r="E27" s="19">
        <v>98075</v>
      </c>
    </row>
    <row r="28" spans="1:6" s="23" customFormat="1">
      <c r="A28" s="68"/>
      <c r="B28" s="68"/>
      <c r="C28" s="8"/>
      <c r="D28" s="14" t="s">
        <v>38</v>
      </c>
      <c r="E28" s="19">
        <v>9000</v>
      </c>
    </row>
    <row r="29" spans="1:6" ht="20.399999999999999" customHeight="1">
      <c r="A29" s="69"/>
      <c r="B29" s="69"/>
      <c r="C29" s="8"/>
      <c r="D29" s="14" t="s">
        <v>49</v>
      </c>
      <c r="E29" s="19">
        <v>1380</v>
      </c>
    </row>
    <row r="30" spans="1:6" ht="23.4" customHeight="1">
      <c r="C30" s="8"/>
      <c r="D30" s="16" t="s">
        <v>18</v>
      </c>
      <c r="E30" s="22">
        <f>SUM(E17:E29)</f>
        <v>517138</v>
      </c>
      <c r="F30" s="23"/>
    </row>
    <row r="31" spans="1:6">
      <c r="C31" s="8"/>
      <c r="D31" s="40" t="s">
        <v>6</v>
      </c>
      <c r="E31" s="41">
        <f>E10</f>
        <v>583650.66529599996</v>
      </c>
    </row>
    <row r="32" spans="1:6">
      <c r="C32" s="8"/>
    </row>
    <row r="33" spans="3:3" ht="21" customHeight="1"/>
    <row r="35" spans="3:3" ht="18.75" customHeight="1"/>
    <row r="36" spans="3:3" ht="31.95" customHeight="1"/>
    <row r="38" spans="3:3">
      <c r="C38" s="5"/>
    </row>
    <row r="49" spans="4:4">
      <c r="D49" s="3"/>
    </row>
  </sheetData>
  <mergeCells count="15">
    <mergeCell ref="D15:E15"/>
    <mergeCell ref="A3:D3"/>
    <mergeCell ref="A4:D4"/>
    <mergeCell ref="A6:C6"/>
    <mergeCell ref="D6:E6"/>
    <mergeCell ref="D11:E11"/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2022-05-05T13:40:17Z</dcterms:modified>
</cp:coreProperties>
</file>