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3" i="22"/>
  <c r="C8"/>
  <c r="B10" i="21"/>
  <c r="B9"/>
  <c r="B9" i="22"/>
  <c r="B18"/>
  <c r="E9" i="21" l="1"/>
  <c r="B12" i="23"/>
  <c r="E9" i="22"/>
  <c r="E10" i="21"/>
  <c r="B8" i="22"/>
  <c r="E8" s="1"/>
  <c r="B14" i="21"/>
  <c r="B14" i="22" l="1"/>
  <c r="B10"/>
  <c r="B11" i="21"/>
  <c r="C10" i="22" l="1"/>
  <c r="D9"/>
  <c r="D10" i="21"/>
  <c r="E10" i="22" l="1"/>
  <c r="E24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<sst xmlns="http://schemas.openxmlformats.org/spreadsheetml/2006/main" count="97" uniqueCount="50">
  <si>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</si>
  <si>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</si>
  <si>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</si>
  <si>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</si>
  <si>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</si>
  <si>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</si>
  <si>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</si>
  <si>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</si>
  <si>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</si>
  <si>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</si>
  <si>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</si>
  <si>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</si>
  <si>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</si>
  <si>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</si>
  <si>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</si>
  <si>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</si>
  <si>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</si>
  <si>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</si>
  <si>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</si>
  <si>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</si>
  <si>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</si>
  <si>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</si>
  <si>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</si>
  <si>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</si>
  <si>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1-е полугодие 2019г.</t>
  </si>
  <si>
    <t>Утвержденный тариф на содержание и текущий ремонт с 01.07.2019г. по 30.06.2020г.</t>
  </si>
  <si>
    <t>По текущему ремонту выполненному  во 2-м полугодии 2019 года.</t>
  </si>
  <si>
    <t>Расшифровка статьи расходов "Капитальный ремонт"</t>
  </si>
  <si>
    <t>Итого статья "Капитальный ремонт"</t>
  </si>
  <si>
    <t>Остаток денежных средств по капитальному ремонту на спец. счете дома на 01.01.2020г.</t>
  </si>
  <si>
    <r>
      <t>7.92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</si>
  <si>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</si>
  <si>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адрес: ул. Ленинградская, д. 5</t>
  </si>
  <si>
    <r>
      <t>27.37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</si>
  <si>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2-е полугодие 2020г.</t>
  </si>
  <si>
    <t>Утвержденный тариф на содержание и текущий ремонт с 01.07.2020г. по 30.06.2021г.</t>
  </si>
  <si>
    <t>Остаток денежных средств по капитальному ремонту на спец. счете дома на 01.01.2021г.</t>
  </si>
  <si>
    <t>Отчет за  2020г. по затратам на капитальный ремонт</t>
  </si>
  <si>
    <t>Утвержденный тариф на капитальный ремонт с 01.01.2020 г. по 31.12.20210г.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</si>
  <si>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</si>
  <si>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 xml:space="preserve">Переходящий остаток на 01.07.2020г.                                                                                                                               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</si>
  <si>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</si>
  <si>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</si>
  <si>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 года.</t>
  </si>
  <si>
    <t>Сопротивление изоляции</t>
  </si>
  <si>
    <t>Ремонт распределительного щита</t>
  </si>
  <si>
    <t>Герметизация межпанельных швов (83 п.м.)</t>
  </si>
  <si>
    <t>Покраска входных дверей</t>
  </si>
  <si>
    <t>Замена участка стояка ЦО кв. 6.9</t>
  </si>
  <si>
    <t>Замена стояки ЦО кв. 13.16.19.22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</si>
</sst>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4"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6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7" t="s">
        <v>1</v>
      </c>
      <c r="C1" s="27"/>
      <c r="D1" s="28" t="s">
        <v>0</v>
      </c>
      <c r="E1" s="27"/>
    </row>
    <row r="2" spans="1:7">
      <c r="A2" s="35"/>
      <c r="B2" s="58" t="s">
        <v>5</v>
      </c>
      <c r="C2" s="27"/>
      <c r="D2" s="33"/>
      <c r="E2" s="32"/>
    </row>
    <row r="3" spans="1:7" ht="27.6" customHeight="1">
      <c r="A3" s="67" t="s">
        <v>24</v>
      </c>
      <c r="B3" s="67"/>
      <c r="C3" s="67"/>
      <c r="D3" s="68"/>
      <c r="E3" s="32"/>
    </row>
    <row r="4" spans="1:7" ht="19.2" customHeight="1">
      <c r="A4" s="69" t="s">
        <v>32</v>
      </c>
      <c r="B4" s="69"/>
      <c r="C4" s="69"/>
      <c r="D4" s="70"/>
      <c r="E4" s="32"/>
    </row>
    <row r="5" spans="1:7">
      <c r="A5" s="70"/>
      <c r="B5" s="72"/>
      <c r="C5" s="72"/>
      <c r="D5" s="72"/>
      <c r="E5" s="73"/>
    </row>
    <row r="6" spans="1:7" ht="60" customHeight="1">
      <c r="A6" s="79" t="s">
        <v>23</v>
      </c>
      <c r="B6" s="80"/>
      <c r="C6" s="66">
        <v>1308</v>
      </c>
      <c r="D6" s="25" t="s">
        <v>25</v>
      </c>
      <c r="E6" s="47" t="s">
        <v>33</v>
      </c>
    </row>
    <row r="7" spans="1:7">
      <c r="A7" s="74" t="s">
        <v>9</v>
      </c>
      <c r="B7" s="74"/>
      <c r="C7" s="74"/>
      <c r="D7" s="75" t="s">
        <v>10</v>
      </c>
      <c r="E7" s="75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165043.44</v>
      </c>
      <c r="C9" s="15">
        <v>228379.86</v>
      </c>
      <c r="D9" s="14" t="s">
        <v>3</v>
      </c>
      <c r="E9" s="15">
        <f>B9*2.5%+B9</f>
        <v>169169.52600000001</v>
      </c>
    </row>
    <row r="10" spans="1:7" s="10" customFormat="1" ht="27.6" customHeight="1">
      <c r="A10" s="14" t="s">
        <v>4</v>
      </c>
      <c r="B10" s="15">
        <f>C6*6.34*6</f>
        <v>49756.319999999992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214799.76</v>
      </c>
      <c r="C11" s="17">
        <f>SUM(C9:C10)</f>
        <v>228379.86</v>
      </c>
      <c r="D11" s="16" t="s">
        <v>17</v>
      </c>
      <c r="E11" s="17">
        <f>SUM(E9:E10)</f>
        <v>169169.52600000001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6" t="s">
        <v>20</v>
      </c>
      <c r="B13" s="77"/>
      <c r="C13" s="78"/>
      <c r="D13" s="71" t="s">
        <v>7</v>
      </c>
      <c r="E13" s="71"/>
      <c r="F13" s="18"/>
      <c r="G13" s="18"/>
    </row>
    <row r="14" spans="1:7" s="6" customFormat="1" ht="64.8">
      <c r="A14" s="38" t="s">
        <v>39</v>
      </c>
      <c r="B14" s="37">
        <f>B15+B16</f>
        <v>105865.06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26</v>
      </c>
      <c r="B15" s="59">
        <v>41513.4</v>
      </c>
      <c r="C15" s="31"/>
      <c r="D15" s="24" t="s">
        <v>19</v>
      </c>
      <c r="E15" s="19">
        <f>E11</f>
        <v>169169.52600000001</v>
      </c>
    </row>
    <row r="16" spans="1:7" ht="31.2">
      <c r="A16" s="13" t="s">
        <v>22</v>
      </c>
      <c r="B16" s="59">
        <v>64351.66</v>
      </c>
      <c r="C16" s="30"/>
      <c r="D16" s="16" t="s">
        <v>16</v>
      </c>
      <c r="E16" s="20">
        <f>E15</f>
        <v>169169.52600000001</v>
      </c>
      <c r="F16" s="21"/>
    </row>
    <row r="17" spans="1:10" ht="32.4">
      <c r="A17" s="45" t="s">
        <v>40</v>
      </c>
      <c r="B17" s="37">
        <f>B14+B11-C11</f>
        <v>92284.960000000021</v>
      </c>
      <c r="C17" s="31"/>
      <c r="D17" s="71" t="s">
        <v>8</v>
      </c>
      <c r="E17" s="71"/>
      <c r="J17" s="39"/>
    </row>
    <row r="18" spans="1:10" ht="16.2">
      <c r="A18" s="85" t="s">
        <v>20</v>
      </c>
      <c r="B18" s="85"/>
      <c r="C18" s="86"/>
      <c r="D18" s="38" t="s">
        <v>14</v>
      </c>
      <c r="E18" s="37" t="s">
        <v>13</v>
      </c>
    </row>
    <row r="19" spans="1:10" ht="43.2">
      <c r="A19" s="56" t="s">
        <v>29</v>
      </c>
      <c r="B19" s="55">
        <v>236378.43</v>
      </c>
      <c r="C19" s="52"/>
      <c r="D19" s="38"/>
      <c r="E19" s="37"/>
    </row>
    <row r="20" spans="1:10">
      <c r="A20" s="8"/>
      <c r="B20" s="60"/>
      <c r="C20" s="31"/>
      <c r="D20" s="16" t="s">
        <v>18</v>
      </c>
      <c r="E20" s="22">
        <v>0</v>
      </c>
    </row>
    <row r="21" spans="1:10">
      <c r="A21" s="8"/>
      <c r="B21" s="61"/>
      <c r="C21" s="31"/>
      <c r="D21" s="1"/>
    </row>
    <row r="22" spans="1:10">
      <c r="A22" s="83"/>
      <c r="B22" s="83"/>
      <c r="C22" s="31"/>
      <c r="D22" s="1"/>
    </row>
    <row r="23" spans="1:10">
      <c r="A23" s="82"/>
      <c r="B23" s="82"/>
      <c r="C23" s="31"/>
      <c r="D23" s="3"/>
    </row>
    <row r="24" spans="1:10">
      <c r="A24" s="81"/>
      <c r="B24" s="81"/>
      <c r="C24" s="8"/>
      <c r="D24" s="3"/>
      <c r="E24" s="4"/>
      <c r="F24" s="39"/>
    </row>
    <row r="25" spans="1:10">
      <c r="A25" s="81"/>
      <c r="B25" s="81"/>
      <c r="C25" s="8"/>
    </row>
    <row r="26" spans="1:10">
      <c r="A26" s="84"/>
      <c r="B26" s="84"/>
      <c r="C26" s="8"/>
    </row>
    <row r="27" spans="1:10">
      <c r="A27" s="81"/>
      <c r="B27" s="81"/>
      <c r="C27" s="8"/>
    </row>
    <row r="28" spans="1:10">
      <c r="A28" s="82"/>
      <c r="B28" s="82"/>
      <c r="C28" s="8"/>
    </row>
    <row r="29" spans="1:10" s="23" customFormat="1">
      <c r="A29" s="2"/>
      <c r="B29" s="62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7"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7" t="s">
        <v>34</v>
      </c>
      <c r="B3" s="67"/>
      <c r="C3" s="67"/>
      <c r="D3" s="68"/>
      <c r="E3" s="32"/>
    </row>
    <row r="4" spans="1:10" ht="19.2" customHeight="1">
      <c r="A4" s="69" t="s">
        <v>32</v>
      </c>
      <c r="B4" s="69"/>
      <c r="C4" s="69"/>
      <c r="D4" s="70"/>
      <c r="E4" s="32"/>
    </row>
    <row r="5" spans="1:10" ht="60" customHeight="1">
      <c r="A5" s="79" t="s">
        <v>23</v>
      </c>
      <c r="B5" s="80"/>
      <c r="C5" s="48">
        <v>1308</v>
      </c>
      <c r="D5" s="25" t="s">
        <v>35</v>
      </c>
      <c r="E5" s="47" t="s">
        <v>33</v>
      </c>
    </row>
    <row r="6" spans="1:10">
      <c r="A6" s="74" t="s">
        <v>9</v>
      </c>
      <c r="B6" s="74"/>
      <c r="C6" s="74"/>
      <c r="D6" s="75" t="s">
        <v>10</v>
      </c>
      <c r="E6" s="75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C5*21.03*6</f>
        <v>165043.44</v>
      </c>
      <c r="C8" s="15">
        <f>223360.55-C9</f>
        <v>223268.28</v>
      </c>
      <c r="D8" s="14" t="s">
        <v>3</v>
      </c>
      <c r="E8" s="15">
        <f>B8*3%+B8</f>
        <v>169994.7432</v>
      </c>
    </row>
    <row r="9" spans="1:10" s="11" customFormat="1" ht="23.4" customHeight="1">
      <c r="A9" s="14" t="s">
        <v>4</v>
      </c>
      <c r="B9" s="50">
        <f>C5*6*6.34</f>
        <v>49756.32</v>
      </c>
      <c r="C9" s="15">
        <v>92.27</v>
      </c>
      <c r="D9" s="14" t="str">
        <f t="shared" ref="D9" si="0">A9</f>
        <v>Текущий ремонт</v>
      </c>
      <c r="E9" s="15">
        <f>E23</f>
        <v>112699</v>
      </c>
    </row>
    <row r="10" spans="1:10" s="11" customFormat="1" ht="27.6" customHeight="1">
      <c r="A10" s="16" t="s">
        <v>17</v>
      </c>
      <c r="B10" s="51">
        <f>SUM(B8:B9)</f>
        <v>214799.76</v>
      </c>
      <c r="C10" s="17">
        <f>SUM(C8:C9)</f>
        <v>223360.55</v>
      </c>
      <c r="D10" s="16" t="s">
        <v>17</v>
      </c>
      <c r="E10" s="17">
        <f>SUM(E8:E9)</f>
        <v>282693.74320000003</v>
      </c>
    </row>
    <row r="11" spans="1:10" s="6" customFormat="1" ht="16.2">
      <c r="A11" s="76" t="s">
        <v>20</v>
      </c>
      <c r="B11" s="77"/>
      <c r="C11" s="78"/>
      <c r="D11" s="71" t="s">
        <v>7</v>
      </c>
      <c r="E11" s="71"/>
      <c r="G11" s="36"/>
    </row>
    <row r="12" spans="1:10" s="6" customFormat="1" ht="48.6">
      <c r="A12" s="38" t="s">
        <v>41</v>
      </c>
      <c r="B12" s="37">
        <f>'01.01-30.06'!B17</f>
        <v>92284.960000000021</v>
      </c>
      <c r="C12" s="31"/>
      <c r="D12" s="7" t="s">
        <v>14</v>
      </c>
      <c r="E12" s="19" t="s">
        <v>13</v>
      </c>
    </row>
    <row r="13" spans="1:10" ht="82.8">
      <c r="A13" s="45" t="s">
        <v>42</v>
      </c>
      <c r="B13" s="37">
        <f>B14+B15</f>
        <v>96910.530000000086</v>
      </c>
      <c r="C13" s="31"/>
      <c r="D13" s="24" t="s">
        <v>19</v>
      </c>
      <c r="E13" s="19">
        <f>E8</f>
        <v>169994.7432</v>
      </c>
      <c r="F13" s="21"/>
    </row>
    <row r="14" spans="1:10" ht="46.8">
      <c r="A14" s="13" t="s">
        <v>43</v>
      </c>
      <c r="B14" s="59">
        <f>('01.01-30.06'!B15+'01.07-31.12'!E23)-('01.07-31.12'!B9+'01.01-30.06'!B10)</f>
        <v>54699.760000000009</v>
      </c>
      <c r="C14" s="30"/>
      <c r="D14" s="16" t="s">
        <v>16</v>
      </c>
      <c r="E14" s="20">
        <f>E13</f>
        <v>169994.7432</v>
      </c>
      <c r="G14" s="39"/>
      <c r="J14" s="39"/>
    </row>
    <row r="15" spans="1:10">
      <c r="A15" s="13" t="s">
        <v>22</v>
      </c>
      <c r="B15" s="59">
        <f>'01.01-30.06'!B16+'01.01-30.06'!B11-'01.01-30.06'!C11+'01.07-31.12'!B10-'01.07-31.12'!C10</f>
        <v>42210.770000000077</v>
      </c>
      <c r="C15" s="31"/>
      <c r="D15" s="71" t="s">
        <v>8</v>
      </c>
      <c r="E15" s="71"/>
    </row>
    <row r="16" spans="1:10" ht="16.2">
      <c r="A16" s="85" t="s">
        <v>20</v>
      </c>
      <c r="B16" s="85"/>
      <c r="C16" s="86"/>
      <c r="D16" s="38" t="s">
        <v>14</v>
      </c>
      <c r="E16" s="37" t="s">
        <v>13</v>
      </c>
    </row>
    <row r="17" spans="1:6" ht="40.799999999999997" customHeight="1">
      <c r="A17" s="56" t="s">
        <v>31</v>
      </c>
      <c r="B17" s="20">
        <v>0</v>
      </c>
      <c r="C17" s="52"/>
      <c r="D17" s="49" t="s">
        <v>44</v>
      </c>
      <c r="E17" s="19">
        <v>6278</v>
      </c>
    </row>
    <row r="18" spans="1:6" ht="43.2">
      <c r="A18" s="56" t="s">
        <v>36</v>
      </c>
      <c r="B18" s="55">
        <f>кап.ремонт!B15</f>
        <v>364824.91</v>
      </c>
      <c r="C18" s="31"/>
      <c r="D18" s="49" t="s">
        <v>46</v>
      </c>
      <c r="E18" s="19">
        <v>58930</v>
      </c>
    </row>
    <row r="19" spans="1:6">
      <c r="A19" s="64"/>
      <c r="B19" s="65"/>
      <c r="C19" s="31"/>
      <c r="D19" s="14" t="s">
        <v>47</v>
      </c>
      <c r="E19" s="19">
        <v>523</v>
      </c>
    </row>
    <row r="20" spans="1:6">
      <c r="A20" s="8"/>
      <c r="B20" s="8"/>
      <c r="C20" s="31"/>
      <c r="D20" s="49" t="s">
        <v>45</v>
      </c>
      <c r="E20" s="19">
        <v>9142</v>
      </c>
      <c r="F20" s="39"/>
    </row>
    <row r="21" spans="1:6">
      <c r="A21" s="8"/>
      <c r="B21" s="8"/>
      <c r="C21" s="31"/>
      <c r="D21" s="49" t="s">
        <v>48</v>
      </c>
      <c r="E21" s="19">
        <v>5427</v>
      </c>
    </row>
    <row r="22" spans="1:6">
      <c r="A22" s="83"/>
      <c r="B22" s="83"/>
      <c r="C22" s="31"/>
      <c r="D22" s="14" t="s">
        <v>49</v>
      </c>
      <c r="E22" s="19">
        <v>32399</v>
      </c>
    </row>
    <row r="23" spans="1:6">
      <c r="A23" s="82"/>
      <c r="B23" s="82"/>
      <c r="C23" s="31"/>
      <c r="D23" s="16" t="s">
        <v>18</v>
      </c>
      <c r="E23" s="22">
        <f>SUM(E17:E22)</f>
        <v>112699</v>
      </c>
      <c r="F23" s="39"/>
    </row>
    <row r="24" spans="1:6">
      <c r="A24" s="81"/>
      <c r="B24" s="81"/>
      <c r="C24" s="31"/>
      <c r="D24" s="40" t="s">
        <v>6</v>
      </c>
      <c r="E24" s="41">
        <f>E10</f>
        <v>282693.74320000003</v>
      </c>
    </row>
    <row r="25" spans="1:6">
      <c r="A25" s="81"/>
      <c r="B25" s="81"/>
      <c r="C25" s="8"/>
    </row>
    <row r="26" spans="1:6">
      <c r="A26" s="84"/>
      <c r="B26" s="84"/>
      <c r="C26" s="8"/>
    </row>
    <row r="27" spans="1:6">
      <c r="A27" s="81"/>
      <c r="B27" s="81"/>
      <c r="C27" s="8"/>
    </row>
    <row r="28" spans="1:6">
      <c r="A28" s="82"/>
      <c r="B28" s="82"/>
      <c r="C28" s="8"/>
    </row>
    <row r="29" spans="1:6" s="23" customFormat="1">
      <c r="A29" s="2"/>
      <c r="B29" s="2"/>
      <c r="C29" s="8"/>
      <c r="D29" s="2"/>
      <c r="E29" s="1"/>
      <c r="F29" s="39"/>
    </row>
    <row r="30" spans="1:6" ht="20.399999999999999" customHeight="1">
      <c r="C30" s="8"/>
    </row>
    <row r="31" spans="1:6" ht="23.4" customHeight="1">
      <c r="C31" s="8"/>
      <c r="F31" s="23"/>
    </row>
    <row r="32" spans="1:6" ht="33" customHeight="1">
      <c r="C32" s="8"/>
    </row>
    <row r="33" spans="3:4">
      <c r="C33" s="8"/>
    </row>
    <row r="34" spans="3:4" ht="21" customHeight="1"/>
    <row r="36" spans="3:4" ht="18.75" customHeight="1"/>
    <row r="37" spans="3:4" ht="31.95" customHeight="1"/>
    <row r="39" spans="3:4">
      <c r="C39" s="5"/>
    </row>
    <row r="42" spans="3:4">
      <c r="D42" s="3"/>
    </row>
  </sheetData>
  <mergeCells count="16">
    <mergeCell ref="D15:E15"/>
    <mergeCell ref="A3:D3"/>
    <mergeCell ref="A4:D4"/>
    <mergeCell ref="A6:C6"/>
    <mergeCell ref="D6:E6"/>
    <mergeCell ref="D11:E11"/>
    <mergeCell ref="A23:B23"/>
    <mergeCell ref="A22:B22"/>
    <mergeCell ref="A5:B5"/>
    <mergeCell ref="A28:B28"/>
    <mergeCell ref="A27:B27"/>
    <mergeCell ref="A26:B26"/>
    <mergeCell ref="A25:B25"/>
    <mergeCell ref="A24:B24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6" sqref="A6:B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 t="s">
        <v>1</v>
      </c>
      <c r="C1" s="27"/>
    </row>
    <row r="2" spans="1:3">
      <c r="A2" s="35"/>
      <c r="B2" s="34"/>
      <c r="C2" s="27"/>
    </row>
    <row r="3" spans="1:3" ht="75.599999999999994" customHeight="1">
      <c r="A3" s="67" t="s">
        <v>37</v>
      </c>
      <c r="B3" s="67"/>
      <c r="C3" s="67"/>
    </row>
    <row r="4" spans="1:3" ht="19.2" customHeight="1">
      <c r="A4" s="69" t="s">
        <v>32</v>
      </c>
      <c r="B4" s="69"/>
      <c r="C4" s="69"/>
    </row>
    <row r="5" spans="1:3" ht="60" customHeight="1">
      <c r="A5" s="25" t="s">
        <v>38</v>
      </c>
      <c r="B5" s="47" t="s">
        <v>30</v>
      </c>
      <c r="C5" s="1"/>
    </row>
    <row r="6" spans="1:3">
      <c r="A6" s="75" t="s">
        <v>10</v>
      </c>
      <c r="B6" s="75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71" t="s">
        <v>27</v>
      </c>
      <c r="B8" s="71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14"/>
      <c r="B11" s="19"/>
    </row>
    <row r="12" spans="1:3" ht="31.2">
      <c r="A12" s="16" t="s">
        <v>28</v>
      </c>
      <c r="B12" s="22">
        <f>SUM(B10:B11)</f>
        <v>0</v>
      </c>
      <c r="C12" s="21"/>
    </row>
    <row r="13" spans="1:3">
      <c r="A13" s="1"/>
      <c r="B13" s="1"/>
      <c r="C13" s="39"/>
    </row>
    <row r="14" spans="1:3" ht="16.2">
      <c r="A14" s="53" t="s">
        <v>20</v>
      </c>
      <c r="B14" s="54"/>
      <c r="C14" s="1"/>
    </row>
    <row r="15" spans="1:3" ht="64.8">
      <c r="A15" s="29" t="s">
        <v>36</v>
      </c>
      <c r="B15" s="63">
        <v>364824.91</v>
      </c>
      <c r="C15" s="1"/>
    </row>
    <row r="16" spans="1:3">
      <c r="A16" s="81"/>
      <c r="B16" s="81"/>
      <c r="C16" s="8"/>
    </row>
    <row r="17" spans="1:3">
      <c r="A17" s="81"/>
      <c r="B17" s="81"/>
      <c r="C17" s="8"/>
    </row>
    <row r="18" spans="1:3">
      <c r="A18" s="84"/>
      <c r="B18" s="84"/>
      <c r="C18" s="8"/>
    </row>
    <row r="19" spans="1:3">
      <c r="A19" s="81"/>
      <c r="B19" s="81"/>
    </row>
    <row r="20" spans="1:3">
      <c r="A20" s="82"/>
      <c r="B20" s="82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0:B20"/>
    <mergeCell ref="A17:B17"/>
    <mergeCell ref="A18:B18"/>
    <mergeCell ref="A19:B19"/>
    <mergeCell ref="A3:C3"/>
    <mergeCell ref="A4:C4"/>
    <mergeCell ref="A6:B6"/>
    <mergeCell ref="A8:B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2021-05-06T10:46:55Z</dcterms:modified>
</cp:coreProperties>
</file>